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106" i="1"/>
  <c r="R105"/>
  <c r="R102"/>
  <c r="R101"/>
  <c r="R98"/>
  <c r="R97"/>
  <c r="R94"/>
  <c r="R93"/>
  <c r="R90"/>
  <c r="R89"/>
  <c r="R86"/>
  <c r="R85"/>
  <c r="R82"/>
  <c r="R81"/>
  <c r="R78"/>
  <c r="R77"/>
  <c r="R72"/>
  <c r="R71"/>
  <c r="R70"/>
  <c r="R69"/>
  <c r="R64"/>
  <c r="R63"/>
  <c r="R60"/>
  <c r="R59"/>
  <c r="R104"/>
  <c r="R103"/>
  <c r="R100"/>
  <c r="R99"/>
  <c r="R96"/>
  <c r="R95"/>
  <c r="R92"/>
  <c r="R91"/>
  <c r="R88"/>
  <c r="R87"/>
  <c r="R84"/>
  <c r="R83"/>
  <c r="R80"/>
  <c r="R79"/>
  <c r="R76"/>
  <c r="R75"/>
  <c r="R74"/>
  <c r="R73"/>
  <c r="R68"/>
  <c r="R67"/>
  <c r="R66"/>
  <c r="R65"/>
  <c r="R62"/>
  <c r="R61"/>
  <c r="R58"/>
  <c r="R57"/>
  <c r="R56"/>
  <c r="R55"/>
  <c r="R54"/>
  <c r="R53"/>
  <c r="Q44"/>
  <c r="Q26"/>
  <c r="Q25"/>
  <c r="Q24"/>
  <c r="Q23"/>
  <c r="Q22"/>
  <c r="Q21"/>
  <c r="Q20"/>
  <c r="Q19"/>
  <c r="Q14"/>
  <c r="Q13"/>
  <c r="Q12"/>
  <c r="Q11"/>
  <c r="Q107"/>
  <c r="Q43"/>
  <c r="Q42"/>
  <c r="Q35"/>
  <c r="Q34"/>
  <c r="Q31"/>
  <c r="Q30"/>
  <c r="Q27"/>
  <c r="B76"/>
  <c r="P76" s="1"/>
  <c r="B107"/>
  <c r="P107" s="1"/>
  <c r="B108"/>
  <c r="P108" s="1"/>
  <c r="Q108" s="1"/>
  <c r="B106"/>
  <c r="P106" s="1"/>
  <c r="B105"/>
  <c r="P105" s="1"/>
  <c r="B104"/>
  <c r="P104" s="1"/>
  <c r="B103"/>
  <c r="P103" s="1"/>
  <c r="B102"/>
  <c r="P102" s="1"/>
  <c r="B101"/>
  <c r="P101" s="1"/>
  <c r="B100"/>
  <c r="P100" s="1"/>
  <c r="B99"/>
  <c r="P99" s="1"/>
  <c r="B98"/>
  <c r="P98" s="1"/>
  <c r="B97"/>
  <c r="P97" s="1"/>
  <c r="Q97" s="1"/>
  <c r="B96"/>
  <c r="P96" s="1"/>
  <c r="B95"/>
  <c r="P95" s="1"/>
  <c r="Q95" s="1"/>
  <c r="B81"/>
  <c r="P81" s="1"/>
  <c r="B68"/>
  <c r="B64"/>
  <c r="P64" s="1"/>
  <c r="B57"/>
  <c r="P57" s="1"/>
  <c r="B18"/>
  <c r="P18" s="1"/>
  <c r="R18" s="1"/>
  <c r="B55"/>
  <c r="P55" s="1"/>
  <c r="B94"/>
  <c r="P94" s="1"/>
  <c r="B93"/>
  <c r="B92"/>
  <c r="B91"/>
  <c r="P91" s="1"/>
  <c r="Q91" s="1"/>
  <c r="B90"/>
  <c r="P90" s="1"/>
  <c r="B89"/>
  <c r="P89" s="1"/>
  <c r="B88"/>
  <c r="P88" s="1"/>
  <c r="B87"/>
  <c r="B86"/>
  <c r="P86" s="1"/>
  <c r="B85"/>
  <c r="P85" s="1"/>
  <c r="B84"/>
  <c r="P84" s="1"/>
  <c r="B83"/>
  <c r="P83" s="1"/>
  <c r="B82"/>
  <c r="P82" s="1"/>
  <c r="B80"/>
  <c r="P80" s="1"/>
  <c r="B79"/>
  <c r="P79" s="1"/>
  <c r="B78"/>
  <c r="P78" s="1"/>
  <c r="B77"/>
  <c r="P77" s="1"/>
  <c r="B75"/>
  <c r="P75" s="1"/>
  <c r="B74"/>
  <c r="P74" s="1"/>
  <c r="Q74" s="1"/>
  <c r="B73"/>
  <c r="P73" s="1"/>
  <c r="B72"/>
  <c r="B71"/>
  <c r="P71" s="1"/>
  <c r="B70"/>
  <c r="P70" s="1"/>
  <c r="Q70" s="1"/>
  <c r="B69"/>
  <c r="P69" s="1"/>
  <c r="B67"/>
  <c r="P67" s="1"/>
  <c r="B66"/>
  <c r="P66" s="1"/>
  <c r="B65"/>
  <c r="P65" s="1"/>
  <c r="B63"/>
  <c r="P63" s="1"/>
  <c r="B62"/>
  <c r="P62" s="1"/>
  <c r="B61"/>
  <c r="P61" s="1"/>
  <c r="B60"/>
  <c r="P60" s="1"/>
  <c r="B59"/>
  <c r="P59" s="1"/>
  <c r="B58"/>
  <c r="P58" s="1"/>
  <c r="B56"/>
  <c r="P56" s="1"/>
  <c r="B54"/>
  <c r="P54" s="1"/>
  <c r="Q54" s="1"/>
  <c r="B53"/>
  <c r="P53" s="1"/>
  <c r="B52"/>
  <c r="P52" s="1"/>
  <c r="B51"/>
  <c r="P51" s="1"/>
  <c r="R51" s="1"/>
  <c r="B50"/>
  <c r="P50" s="1"/>
  <c r="Q50" s="1"/>
  <c r="B49"/>
  <c r="P49" s="1"/>
  <c r="R49" s="1"/>
  <c r="B48"/>
  <c r="P48" s="1"/>
  <c r="B47"/>
  <c r="P47" s="1"/>
  <c r="R47" s="1"/>
  <c r="B46"/>
  <c r="P46" s="1"/>
  <c r="Q46" s="1"/>
  <c r="B45"/>
  <c r="P45" s="1"/>
  <c r="R45" s="1"/>
  <c r="B44"/>
  <c r="P44" s="1"/>
  <c r="B43"/>
  <c r="P43" s="1"/>
  <c r="R43" s="1"/>
  <c r="B42"/>
  <c r="P42" s="1"/>
  <c r="R42" s="1"/>
  <c r="B41"/>
  <c r="P41" s="1"/>
  <c r="R41" s="1"/>
  <c r="B40"/>
  <c r="P40" s="1"/>
  <c r="B39"/>
  <c r="P39" s="1"/>
  <c r="R39" s="1"/>
  <c r="B38"/>
  <c r="P38" s="1"/>
  <c r="Q38" s="1"/>
  <c r="B37"/>
  <c r="P37" s="1"/>
  <c r="R37" s="1"/>
  <c r="B36"/>
  <c r="P36" s="1"/>
  <c r="R36" s="1"/>
  <c r="B35"/>
  <c r="P35" s="1"/>
  <c r="R35" s="1"/>
  <c r="B34"/>
  <c r="P34" s="1"/>
  <c r="B33"/>
  <c r="P33" s="1"/>
  <c r="R33" s="1"/>
  <c r="B32"/>
  <c r="P32" s="1"/>
  <c r="Q32" s="1"/>
  <c r="B31"/>
  <c r="P31" s="1"/>
  <c r="R31" s="1"/>
  <c r="B30"/>
  <c r="P30" s="1"/>
  <c r="R30" s="1"/>
  <c r="B29"/>
  <c r="P29" s="1"/>
  <c r="R29" s="1"/>
  <c r="B28"/>
  <c r="P28" s="1"/>
  <c r="B27"/>
  <c r="P27" s="1"/>
  <c r="R27" s="1"/>
  <c r="B26"/>
  <c r="P26" s="1"/>
  <c r="R26" s="1"/>
  <c r="B25"/>
  <c r="P25" s="1"/>
  <c r="R25" s="1"/>
  <c r="B24"/>
  <c r="P24" s="1"/>
  <c r="B23"/>
  <c r="P23" s="1"/>
  <c r="R23" s="1"/>
  <c r="B22"/>
  <c r="P22" s="1"/>
  <c r="R22" s="1"/>
  <c r="B21"/>
  <c r="P21" s="1"/>
  <c r="R21" s="1"/>
  <c r="B20"/>
  <c r="B19"/>
  <c r="P19" s="1"/>
  <c r="R19" s="1"/>
  <c r="B17"/>
  <c r="P17" s="1"/>
  <c r="R17" s="1"/>
  <c r="B16"/>
  <c r="P16" s="1"/>
  <c r="R16" s="1"/>
  <c r="B15"/>
  <c r="P15" s="1"/>
  <c r="R15" s="1"/>
  <c r="B14"/>
  <c r="P14" s="1"/>
  <c r="R14" s="1"/>
  <c r="B13"/>
  <c r="P13" s="1"/>
  <c r="R13" s="1"/>
  <c r="B12"/>
  <c r="P12" s="1"/>
  <c r="R12" s="1"/>
  <c r="B11"/>
  <c r="P11" s="1"/>
  <c r="B10"/>
  <c r="P10" s="1"/>
  <c r="R10" s="1"/>
  <c r="B9"/>
  <c r="P9" s="1"/>
  <c r="R9" s="1"/>
  <c r="B8"/>
  <c r="B7"/>
  <c r="P7" s="1"/>
  <c r="Q7" s="1"/>
  <c r="Q40" s="1"/>
  <c r="P93"/>
  <c r="Q93" s="1"/>
  <c r="P92"/>
  <c r="P87"/>
  <c r="P72"/>
  <c r="P68"/>
  <c r="P20"/>
  <c r="R20" s="1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0"/>
  <c r="F79"/>
  <c r="F78"/>
  <c r="F77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O96"/>
  <c r="T96" s="1"/>
  <c r="O95"/>
  <c r="T95" s="1"/>
  <c r="O94"/>
  <c r="T94" s="1"/>
  <c r="O93"/>
  <c r="T93" s="1"/>
  <c r="O92"/>
  <c r="T92" s="1"/>
  <c r="O91"/>
  <c r="O90"/>
  <c r="T90" s="1"/>
  <c r="O89"/>
  <c r="T89" s="1"/>
  <c r="O88"/>
  <c r="T88" s="1"/>
  <c r="O87"/>
  <c r="O86"/>
  <c r="T86" s="1"/>
  <c r="O85"/>
  <c r="T85" s="1"/>
  <c r="O108"/>
  <c r="T108" s="1"/>
  <c r="O107"/>
  <c r="T107" s="1"/>
  <c r="O106"/>
  <c r="T106" s="1"/>
  <c r="O105"/>
  <c r="T105" s="1"/>
  <c r="O104"/>
  <c r="T104" s="1"/>
  <c r="O103"/>
  <c r="O102"/>
  <c r="T102" s="1"/>
  <c r="O101"/>
  <c r="T101" s="1"/>
  <c r="O100"/>
  <c r="T100" s="1"/>
  <c r="O99"/>
  <c r="O98"/>
  <c r="T98" s="1"/>
  <c r="O97"/>
  <c r="T97" s="1"/>
  <c r="O84"/>
  <c r="T84" s="1"/>
  <c r="O83"/>
  <c r="O82"/>
  <c r="T82" s="1"/>
  <c r="O81"/>
  <c r="T81" s="1"/>
  <c r="O80"/>
  <c r="Q80" s="1"/>
  <c r="O79"/>
  <c r="O78"/>
  <c r="O77"/>
  <c r="Q77" s="1"/>
  <c r="O76"/>
  <c r="T76" s="1"/>
  <c r="O75"/>
  <c r="O74"/>
  <c r="T74" s="1"/>
  <c r="O73"/>
  <c r="T73" s="1"/>
  <c r="O72"/>
  <c r="O71"/>
  <c r="O70"/>
  <c r="O69"/>
  <c r="O68"/>
  <c r="O67"/>
  <c r="O66"/>
  <c r="O65"/>
  <c r="O64"/>
  <c r="O63"/>
  <c r="O62"/>
  <c r="O61"/>
  <c r="O60"/>
  <c r="O59"/>
  <c r="O58"/>
  <c r="O57"/>
  <c r="O56"/>
  <c r="Q56" s="1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Q16" s="1"/>
  <c r="O15"/>
  <c r="O14"/>
  <c r="O13"/>
  <c r="O12"/>
  <c r="O11"/>
  <c r="O10"/>
  <c r="O9"/>
  <c r="O8"/>
  <c r="O7"/>
  <c r="K94"/>
  <c r="K93"/>
  <c r="K92"/>
  <c r="K91"/>
  <c r="K90"/>
  <c r="K89"/>
  <c r="K88"/>
  <c r="K87"/>
  <c r="K86"/>
  <c r="K85"/>
  <c r="J7"/>
  <c r="K7" s="1"/>
  <c r="R28" l="1"/>
  <c r="Q28"/>
  <c r="Q99"/>
  <c r="Q103"/>
  <c r="Q29"/>
  <c r="Q33"/>
  <c r="Q41"/>
  <c r="Q9"/>
  <c r="Q36"/>
  <c r="T7"/>
  <c r="T11"/>
  <c r="T15"/>
  <c r="T19"/>
  <c r="T23"/>
  <c r="T27"/>
  <c r="T31"/>
  <c r="T35"/>
  <c r="T39"/>
  <c r="T43"/>
  <c r="T47"/>
  <c r="Q59"/>
  <c r="T63"/>
  <c r="T71"/>
  <c r="T79"/>
  <c r="Q83"/>
  <c r="Q87"/>
  <c r="Q10"/>
  <c r="Q61"/>
  <c r="Q84"/>
  <c r="Q64"/>
  <c r="R34"/>
  <c r="R46"/>
  <c r="Q51"/>
  <c r="Q72"/>
  <c r="T18"/>
  <c r="T22"/>
  <c r="T26"/>
  <c r="T30"/>
  <c r="T34"/>
  <c r="T38"/>
  <c r="T42"/>
  <c r="T46"/>
  <c r="T50"/>
  <c r="T54"/>
  <c r="T58"/>
  <c r="T62"/>
  <c r="T66"/>
  <c r="T70"/>
  <c r="T78"/>
  <c r="Q48"/>
  <c r="Q52"/>
  <c r="Q58"/>
  <c r="Q62"/>
  <c r="Q82"/>
  <c r="Q86"/>
  <c r="Q90"/>
  <c r="Q94"/>
  <c r="Q18"/>
  <c r="Q98"/>
  <c r="Q102"/>
  <c r="Q106"/>
  <c r="Q78"/>
  <c r="R32"/>
  <c r="R40"/>
  <c r="R44"/>
  <c r="R48"/>
  <c r="R52"/>
  <c r="Q92"/>
  <c r="Q60"/>
  <c r="Q88"/>
  <c r="Q96"/>
  <c r="Q100"/>
  <c r="Q104"/>
  <c r="R38"/>
  <c r="R50"/>
  <c r="Q55"/>
  <c r="Q75"/>
  <c r="Q17"/>
  <c r="Q37"/>
  <c r="Q45"/>
  <c r="Q49"/>
  <c r="Q53"/>
  <c r="Q57"/>
  <c r="Q65"/>
  <c r="Q69"/>
  <c r="Q68"/>
  <c r="Q76"/>
  <c r="Q66"/>
  <c r="Q67"/>
  <c r="Q47"/>
  <c r="Q39"/>
  <c r="Q63"/>
  <c r="Q71"/>
  <c r="Q79"/>
  <c r="R24"/>
  <c r="Q15"/>
  <c r="Q73"/>
  <c r="Q81"/>
  <c r="Q85"/>
  <c r="Q89"/>
  <c r="Q101"/>
  <c r="Q105"/>
  <c r="T75"/>
  <c r="T91"/>
  <c r="T55"/>
  <c r="T87"/>
  <c r="T17"/>
  <c r="T21"/>
  <c r="T25"/>
  <c r="T29"/>
  <c r="T33"/>
  <c r="T37"/>
  <c r="T41"/>
  <c r="T45"/>
  <c r="T49"/>
  <c r="T53"/>
  <c r="T57"/>
  <c r="T61"/>
  <c r="T65"/>
  <c r="T69"/>
  <c r="T77"/>
  <c r="T51"/>
  <c r="T67"/>
  <c r="T83"/>
  <c r="T99"/>
  <c r="T59"/>
  <c r="T103"/>
  <c r="T8"/>
  <c r="T12"/>
  <c r="T16"/>
  <c r="T20"/>
  <c r="T24"/>
  <c r="T28"/>
  <c r="T32"/>
  <c r="T36"/>
  <c r="T40"/>
  <c r="T44"/>
  <c r="T48"/>
  <c r="T52"/>
  <c r="T56"/>
  <c r="T60"/>
  <c r="T64"/>
  <c r="T68"/>
  <c r="T72"/>
  <c r="T80"/>
  <c r="R11"/>
  <c r="P8"/>
  <c r="T14"/>
  <c r="T9"/>
  <c r="T13"/>
  <c r="R7"/>
  <c r="T10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6"/>
  <c r="K96" s="1"/>
  <c r="J95"/>
  <c r="K95" s="1"/>
  <c r="J84"/>
  <c r="K84" s="1"/>
  <c r="J83"/>
  <c r="K83" s="1"/>
  <c r="J82"/>
  <c r="K82" s="1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K65" s="1"/>
  <c r="J64"/>
  <c r="K64" s="1"/>
  <c r="J63"/>
  <c r="K63" s="1"/>
  <c r="J62"/>
  <c r="K62" s="1"/>
  <c r="J61"/>
  <c r="K61" s="1"/>
  <c r="J60"/>
  <c r="K60" s="1"/>
  <c r="J59"/>
  <c r="K59" s="1"/>
  <c r="J58"/>
  <c r="K58" s="1"/>
  <c r="J57"/>
  <c r="K57" s="1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R8" l="1"/>
  <c r="Q8"/>
</calcChain>
</file>

<file path=xl/sharedStrings.xml><?xml version="1.0" encoding="utf-8"?>
<sst xmlns="http://schemas.openxmlformats.org/spreadsheetml/2006/main" count="613" uniqueCount="284">
  <si>
    <r>
      <rPr>
        <b/>
        <sz val="8"/>
        <rFont val="Calibri"/>
      </rPr>
      <t>Footcandles</t>
    </r>
  </si>
  <si>
    <r>
      <rPr>
        <b/>
        <sz val="8"/>
        <rFont val="Calibri"/>
      </rPr>
      <t>Lux</t>
    </r>
  </si>
  <si>
    <r>
      <rPr>
        <sz val="7"/>
        <rFont val="Calibri"/>
      </rPr>
      <t>650 Plus</t>
    </r>
  </si>
  <si>
    <r>
      <rPr>
        <sz val="7"/>
        <rFont val="Calibri"/>
      </rPr>
      <t>Tungsten Fresnel</t>
    </r>
  </si>
  <si>
    <r>
      <rPr>
        <sz val="7"/>
        <rFont val="Calibri"/>
      </rPr>
      <t>Full Spot</t>
    </r>
  </si>
  <si>
    <r>
      <rPr>
        <sz val="7"/>
        <rFont val="Calibri"/>
      </rPr>
      <t>20</t>
    </r>
  </si>
  <si>
    <r>
      <rPr>
        <sz val="7"/>
        <rFont val="Calibri"/>
      </rPr>
      <t>13</t>
    </r>
  </si>
  <si>
    <r>
      <rPr>
        <sz val="7"/>
        <rFont val="Calibri"/>
      </rPr>
      <t>132</t>
    </r>
  </si>
  <si>
    <r>
      <rPr>
        <sz val="7"/>
        <rFont val="Calibri"/>
      </rPr>
      <t>1421</t>
    </r>
  </si>
  <si>
    <r>
      <rPr>
        <sz val="7"/>
        <rFont val="Calibri"/>
      </rPr>
      <t>Full Flood</t>
    </r>
  </si>
  <si>
    <r>
      <rPr>
        <sz val="7"/>
        <rFont val="Calibri"/>
      </rPr>
      <t>56</t>
    </r>
  </si>
  <si>
    <r>
      <rPr>
        <sz val="7"/>
        <rFont val="Calibri"/>
      </rPr>
      <t>27</t>
    </r>
  </si>
  <si>
    <r>
      <rPr>
        <sz val="7"/>
        <rFont val="Calibri"/>
      </rPr>
      <t>291</t>
    </r>
  </si>
  <si>
    <r>
      <rPr>
        <sz val="7"/>
        <rFont val="Calibri"/>
      </rPr>
      <t>12</t>
    </r>
  </si>
  <si>
    <r>
      <rPr>
        <sz val="7"/>
        <rFont val="Calibri"/>
      </rPr>
      <t>173</t>
    </r>
  </si>
  <si>
    <r>
      <rPr>
        <sz val="7"/>
        <rFont val="Calibri"/>
      </rPr>
      <t>1862</t>
    </r>
  </si>
  <si>
    <r>
      <rPr>
        <sz val="7"/>
        <rFont val="Calibri"/>
      </rPr>
      <t>32</t>
    </r>
  </si>
  <si>
    <r>
      <rPr>
        <sz val="7"/>
        <rFont val="Calibri"/>
      </rPr>
      <t>344</t>
    </r>
  </si>
  <si>
    <r>
      <rPr>
        <sz val="7"/>
        <rFont val="Calibri"/>
      </rPr>
      <t>300 Plus</t>
    </r>
  </si>
  <si>
    <r>
      <rPr>
        <sz val="7"/>
        <rFont val="Calibri"/>
      </rPr>
      <t>15</t>
    </r>
  </si>
  <si>
    <r>
      <rPr>
        <sz val="7"/>
        <rFont val="Calibri"/>
      </rPr>
      <t>41</t>
    </r>
  </si>
  <si>
    <r>
      <rPr>
        <sz val="7"/>
        <rFont val="Calibri"/>
      </rPr>
      <t>441</t>
    </r>
  </si>
  <si>
    <r>
      <rPr>
        <sz val="7"/>
        <rFont val="Calibri"/>
      </rPr>
      <t>55</t>
    </r>
  </si>
  <si>
    <r>
      <rPr>
        <sz val="7"/>
        <rFont val="Calibri"/>
      </rPr>
      <t>11</t>
    </r>
  </si>
  <si>
    <r>
      <rPr>
        <sz val="7"/>
        <rFont val="Calibri"/>
      </rPr>
      <t>118</t>
    </r>
  </si>
  <si>
    <r>
      <rPr>
        <sz val="7"/>
        <rFont val="Calibri"/>
      </rPr>
      <t>14</t>
    </r>
  </si>
  <si>
    <r>
      <rPr>
        <sz val="7"/>
        <rFont val="Calibri"/>
      </rPr>
      <t>44</t>
    </r>
  </si>
  <si>
    <r>
      <rPr>
        <sz val="7"/>
        <rFont val="Calibri"/>
      </rPr>
      <t>474</t>
    </r>
  </si>
  <si>
    <r>
      <rPr>
        <sz val="7"/>
        <rFont val="Calibri"/>
      </rPr>
      <t>10</t>
    </r>
  </si>
  <si>
    <r>
      <rPr>
        <sz val="7"/>
        <rFont val="Calibri"/>
      </rPr>
      <t>108</t>
    </r>
  </si>
  <si>
    <r>
      <rPr>
        <sz val="7"/>
        <rFont val="Calibri"/>
      </rPr>
      <t>150</t>
    </r>
  </si>
  <si>
    <r>
      <rPr>
        <sz val="7"/>
        <rFont val="Calibri"/>
      </rPr>
      <t>4</t>
    </r>
  </si>
  <si>
    <r>
      <rPr>
        <sz val="7"/>
        <rFont val="Calibri"/>
      </rPr>
      <t>43</t>
    </r>
  </si>
  <si>
    <r>
      <rPr>
        <sz val="7"/>
        <rFont val="Calibri"/>
      </rPr>
      <t>161</t>
    </r>
  </si>
  <si>
    <r>
      <rPr>
        <sz val="7"/>
        <rFont val="Calibri"/>
      </rPr>
      <t>5</t>
    </r>
  </si>
  <si>
    <r>
      <rPr>
        <sz val="7"/>
        <rFont val="Calibri"/>
      </rPr>
      <t>54</t>
    </r>
  </si>
  <si>
    <r>
      <rPr>
        <sz val="7"/>
        <rFont val="Calibri"/>
      </rPr>
      <t>T1</t>
    </r>
  </si>
  <si>
    <r>
      <rPr>
        <sz val="7"/>
        <rFont val="Calibri"/>
      </rPr>
      <t>1000</t>
    </r>
  </si>
  <si>
    <r>
      <rPr>
        <sz val="7"/>
        <rFont val="Calibri"/>
      </rPr>
      <t>354</t>
    </r>
  </si>
  <si>
    <r>
      <rPr>
        <sz val="7"/>
        <rFont val="Calibri"/>
      </rPr>
      <t>3810</t>
    </r>
  </si>
  <si>
    <r>
      <rPr>
        <sz val="7"/>
        <rFont val="Calibri"/>
      </rPr>
      <t>463</t>
    </r>
  </si>
  <si>
    <r>
      <rPr>
        <sz val="7"/>
        <rFont val="Calibri"/>
      </rPr>
      <t>359</t>
    </r>
  </si>
  <si>
    <r>
      <rPr>
        <sz val="7"/>
        <rFont val="Calibri"/>
      </rPr>
      <t>3864</t>
    </r>
  </si>
  <si>
    <r>
      <rPr>
        <sz val="7"/>
        <rFont val="Calibri"/>
      </rPr>
      <t>592</t>
    </r>
  </si>
  <si>
    <t>T2</t>
  </si>
  <si>
    <r>
      <rPr>
        <sz val="7"/>
        <rFont val="Calibri"/>
      </rPr>
      <t>490</t>
    </r>
  </si>
  <si>
    <r>
      <rPr>
        <sz val="7"/>
        <rFont val="Calibri"/>
      </rPr>
      <t>5274</t>
    </r>
  </si>
  <si>
    <r>
      <rPr>
        <sz val="7"/>
        <rFont val="Calibri"/>
      </rPr>
      <t>82</t>
    </r>
  </si>
  <si>
    <r>
      <rPr>
        <sz val="7"/>
        <rFont val="Calibri"/>
      </rPr>
      <t>883</t>
    </r>
  </si>
  <si>
    <r>
      <rPr>
        <sz val="7"/>
        <rFont val="Calibri"/>
      </rPr>
      <t>422</t>
    </r>
  </si>
  <si>
    <r>
      <rPr>
        <sz val="7"/>
        <rFont val="Calibri"/>
      </rPr>
      <t>4542</t>
    </r>
  </si>
  <si>
    <r>
      <rPr>
        <sz val="7"/>
        <rFont val="Calibri"/>
      </rPr>
      <t>90</t>
    </r>
  </si>
  <si>
    <r>
      <rPr>
        <sz val="7"/>
        <rFont val="Calibri"/>
      </rPr>
      <t>969</t>
    </r>
  </si>
  <si>
    <r>
      <rPr>
        <sz val="7"/>
        <rFont val="Calibri"/>
      </rPr>
      <t>T5</t>
    </r>
  </si>
  <si>
    <r>
      <rPr>
        <sz val="7"/>
        <rFont val="Calibri"/>
      </rPr>
      <t>932</t>
    </r>
  </si>
  <si>
    <r>
      <rPr>
        <sz val="7"/>
        <rFont val="Calibri"/>
      </rPr>
      <t>10032</t>
    </r>
  </si>
  <si>
    <r>
      <rPr>
        <sz val="7"/>
        <rFont val="Calibri"/>
      </rPr>
      <t>289</t>
    </r>
  </si>
  <si>
    <r>
      <rPr>
        <sz val="7"/>
        <rFont val="Calibri"/>
      </rPr>
      <t>3111</t>
    </r>
  </si>
  <si>
    <r>
      <rPr>
        <sz val="7"/>
        <rFont val="Calibri"/>
      </rPr>
      <t>1474</t>
    </r>
  </si>
  <si>
    <r>
      <rPr>
        <sz val="7"/>
        <rFont val="Calibri"/>
      </rPr>
      <t>15866</t>
    </r>
  </si>
  <si>
    <r>
      <rPr>
        <sz val="7"/>
        <rFont val="Calibri"/>
      </rPr>
      <t>334</t>
    </r>
  </si>
  <si>
    <r>
      <rPr>
        <sz val="7"/>
        <rFont val="Calibri"/>
      </rPr>
      <t>3595</t>
    </r>
  </si>
  <si>
    <r>
      <rPr>
        <sz val="7"/>
        <rFont val="Calibri"/>
      </rPr>
      <t>T12</t>
    </r>
  </si>
  <si>
    <r>
      <rPr>
        <sz val="7"/>
        <rFont val="Calibri"/>
      </rPr>
      <t>4347</t>
    </r>
  </si>
  <si>
    <r>
      <rPr>
        <sz val="7"/>
        <rFont val="Calibri"/>
      </rPr>
      <t>46791</t>
    </r>
  </si>
  <si>
    <r>
      <rPr>
        <sz val="7"/>
        <rFont val="Calibri"/>
      </rPr>
      <t>744</t>
    </r>
  </si>
  <si>
    <r>
      <rPr>
        <sz val="7"/>
        <rFont val="Calibri"/>
      </rPr>
      <t>8008</t>
    </r>
  </si>
  <si>
    <r>
      <rPr>
        <sz val="7"/>
        <rFont val="Calibri"/>
      </rPr>
      <t>4122</t>
    </r>
  </si>
  <si>
    <r>
      <rPr>
        <sz val="7"/>
        <rFont val="Calibri"/>
      </rPr>
      <t>44369</t>
    </r>
  </si>
  <si>
    <r>
      <rPr>
        <sz val="7"/>
        <rFont val="Calibri"/>
      </rPr>
      <t>719</t>
    </r>
  </si>
  <si>
    <r>
      <rPr>
        <sz val="7"/>
        <rFont val="Calibri"/>
      </rPr>
      <t>7739</t>
    </r>
  </si>
  <si>
    <r>
      <rPr>
        <sz val="7"/>
        <rFont val="Calibri"/>
      </rPr>
      <t>T24</t>
    </r>
  </si>
  <si>
    <r>
      <rPr>
        <sz val="7"/>
        <rFont val="Calibri"/>
      </rPr>
      <t>8069</t>
    </r>
  </si>
  <si>
    <r>
      <rPr>
        <sz val="7"/>
        <rFont val="Calibri"/>
      </rPr>
      <t>86854</t>
    </r>
  </si>
  <si>
    <r>
      <rPr>
        <sz val="7"/>
        <rFont val="Calibri"/>
      </rPr>
      <t>1302</t>
    </r>
  </si>
  <si>
    <r>
      <rPr>
        <sz val="7"/>
        <rFont val="Calibri"/>
      </rPr>
      <t>14015</t>
    </r>
  </si>
  <si>
    <r>
      <rPr>
        <sz val="7"/>
        <rFont val="Calibri"/>
      </rPr>
      <t>ARRI LITE 750 Plus</t>
    </r>
  </si>
  <si>
    <r>
      <rPr>
        <sz val="7"/>
        <rFont val="Calibri"/>
      </rPr>
      <t>21</t>
    </r>
  </si>
  <si>
    <r>
      <rPr>
        <sz val="7"/>
        <rFont val="Calibri"/>
      </rPr>
      <t>179</t>
    </r>
  </si>
  <si>
    <r>
      <rPr>
        <sz val="7"/>
        <rFont val="Calibri"/>
      </rPr>
      <t>1927</t>
    </r>
  </si>
  <si>
    <r>
      <rPr>
        <sz val="7"/>
        <rFont val="Calibri"/>
      </rPr>
      <t>29</t>
    </r>
  </si>
  <si>
    <r>
      <rPr>
        <sz val="7"/>
        <rFont val="Calibri"/>
      </rPr>
      <t>312</t>
    </r>
  </si>
  <si>
    <r>
      <rPr>
        <sz val="7"/>
        <rFont val="Calibri"/>
      </rPr>
      <t>143</t>
    </r>
  </si>
  <si>
    <r>
      <rPr>
        <sz val="7"/>
        <rFont val="Calibri"/>
      </rPr>
      <t>1539</t>
    </r>
  </si>
  <si>
    <r>
      <rPr>
        <sz val="7"/>
        <rFont val="Calibri"/>
      </rPr>
      <t>23</t>
    </r>
  </si>
  <si>
    <r>
      <rPr>
        <sz val="7"/>
        <rFont val="Calibri"/>
      </rPr>
      <t>248</t>
    </r>
  </si>
  <si>
    <r>
      <rPr>
        <sz val="7"/>
        <rFont val="Calibri"/>
      </rPr>
      <t>ARRILITE 2000 Plus</t>
    </r>
  </si>
  <si>
    <r>
      <rPr>
        <sz val="7"/>
        <rFont val="Calibri"/>
      </rPr>
      <t>332</t>
    </r>
  </si>
  <si>
    <r>
      <rPr>
        <sz val="7"/>
        <rFont val="Calibri"/>
      </rPr>
      <t>3574</t>
    </r>
  </si>
  <si>
    <r>
      <rPr>
        <sz val="7"/>
        <rFont val="Calibri"/>
      </rPr>
      <t>68</t>
    </r>
  </si>
  <si>
    <r>
      <rPr>
        <sz val="7"/>
        <rFont val="Calibri"/>
      </rPr>
      <t>732</t>
    </r>
  </si>
  <si>
    <r>
      <rPr>
        <sz val="7"/>
        <rFont val="Calibri"/>
      </rPr>
      <t>273</t>
    </r>
  </si>
  <si>
    <r>
      <rPr>
        <sz val="7"/>
        <rFont val="Calibri"/>
      </rPr>
      <t>2939</t>
    </r>
  </si>
  <si>
    <r>
      <rPr>
        <sz val="7"/>
        <rFont val="Calibri"/>
      </rPr>
      <t>58</t>
    </r>
  </si>
  <si>
    <r>
      <rPr>
        <sz val="7"/>
        <rFont val="Calibri"/>
      </rPr>
      <t>624</t>
    </r>
  </si>
  <si>
    <r>
      <rPr>
        <sz val="7"/>
        <rFont val="Calibri"/>
      </rPr>
      <t>Tweenie II</t>
    </r>
  </si>
  <si>
    <r>
      <rPr>
        <sz val="7"/>
        <rFont val="Calibri"/>
      </rPr>
      <t>180</t>
    </r>
  </si>
  <si>
    <r>
      <rPr>
        <sz val="7"/>
        <rFont val="Calibri"/>
      </rPr>
      <t>1938</t>
    </r>
  </si>
  <si>
    <r>
      <rPr>
        <sz val="7"/>
        <rFont val="Calibri"/>
      </rPr>
      <t>18</t>
    </r>
  </si>
  <si>
    <r>
      <rPr>
        <sz val="7"/>
        <rFont val="Calibri"/>
      </rPr>
      <t>194</t>
    </r>
  </si>
  <si>
    <r>
      <rPr>
        <sz val="7"/>
        <rFont val="Calibri"/>
      </rPr>
      <t>InBeTweenie 100</t>
    </r>
  </si>
  <si>
    <r>
      <rPr>
        <sz val="7"/>
        <rFont val="Calibri"/>
      </rPr>
      <t>129</t>
    </r>
  </si>
  <si>
    <r>
      <rPr>
        <sz val="7"/>
        <rFont val="Calibri"/>
      </rPr>
      <t>57</t>
    </r>
  </si>
  <si>
    <r>
      <rPr>
        <sz val="7"/>
        <rFont val="Calibri"/>
      </rPr>
      <t>BeTweenie</t>
    </r>
  </si>
  <si>
    <r>
      <rPr>
        <sz val="7"/>
        <rFont val="Calibri"/>
      </rPr>
      <t>110</t>
    </r>
  </si>
  <si>
    <r>
      <rPr>
        <sz val="7"/>
        <rFont val="Calibri"/>
      </rPr>
      <t>1184</t>
    </r>
  </si>
  <si>
    <r>
      <rPr>
        <sz val="7"/>
        <rFont val="Calibri"/>
      </rPr>
      <t>215</t>
    </r>
  </si>
  <si>
    <r>
      <rPr>
        <sz val="7"/>
        <rFont val="Calibri"/>
      </rPr>
      <t>Baby</t>
    </r>
  </si>
  <si>
    <r>
      <rPr>
        <sz val="7"/>
        <rFont val="Calibri"/>
      </rPr>
      <t>440</t>
    </r>
  </si>
  <si>
    <r>
      <rPr>
        <sz val="7"/>
        <rFont val="Calibri"/>
      </rPr>
      <t>4736</t>
    </r>
  </si>
  <si>
    <r>
      <rPr>
        <sz val="7"/>
        <rFont val="Calibri"/>
      </rPr>
      <t>45</t>
    </r>
  </si>
  <si>
    <r>
      <rPr>
        <sz val="7"/>
        <rFont val="Calibri"/>
      </rPr>
      <t>484</t>
    </r>
  </si>
  <si>
    <r>
      <rPr>
        <sz val="7"/>
        <rFont val="Calibri"/>
      </rPr>
      <t>Junior</t>
    </r>
  </si>
  <si>
    <r>
      <rPr>
        <sz val="7"/>
        <rFont val="Calibri"/>
      </rPr>
      <t>10764</t>
    </r>
  </si>
  <si>
    <r>
      <rPr>
        <sz val="7"/>
        <rFont val="Calibri"/>
      </rPr>
      <t>130</t>
    </r>
  </si>
  <si>
    <r>
      <rPr>
        <sz val="7"/>
        <rFont val="Calibri"/>
      </rPr>
      <t>1399</t>
    </r>
  </si>
  <si>
    <r>
      <rPr>
        <sz val="7"/>
        <rFont val="Calibri"/>
      </rPr>
      <t>Senior</t>
    </r>
  </si>
  <si>
    <r>
      <rPr>
        <sz val="7"/>
        <rFont val="Calibri"/>
      </rPr>
      <t>Tener</t>
    </r>
  </si>
  <si>
    <r>
      <rPr>
        <sz val="7"/>
        <rFont val="Calibri"/>
      </rPr>
      <t>9200</t>
    </r>
  </si>
  <si>
    <r>
      <rPr>
        <sz val="7"/>
        <rFont val="Calibri"/>
      </rPr>
      <t>99028</t>
    </r>
  </si>
  <si>
    <r>
      <rPr>
        <sz val="7"/>
        <rFont val="Calibri"/>
      </rPr>
      <t>1100</t>
    </r>
  </si>
  <si>
    <r>
      <rPr>
        <sz val="7"/>
        <rFont val="Calibri"/>
      </rPr>
      <t>11840</t>
    </r>
  </si>
  <si>
    <r>
      <rPr>
        <sz val="7"/>
        <rFont val="Calibri"/>
      </rPr>
      <t>Teenie Mole</t>
    </r>
  </si>
  <si>
    <r>
      <rPr>
        <sz val="7"/>
        <rFont val="Calibri"/>
      </rPr>
      <t>195</t>
    </r>
  </si>
  <si>
    <r>
      <rPr>
        <sz val="7"/>
        <rFont val="Calibri"/>
      </rPr>
      <t>2099</t>
    </r>
  </si>
  <si>
    <r>
      <rPr>
        <sz val="7"/>
        <rFont val="Calibri"/>
      </rPr>
      <t>Mickey Mole</t>
    </r>
  </si>
  <si>
    <r>
      <rPr>
        <sz val="7"/>
        <rFont val="Calibri"/>
      </rPr>
      <t>25</t>
    </r>
  </si>
  <si>
    <r>
      <rPr>
        <sz val="7"/>
        <rFont val="Calibri"/>
      </rPr>
      <t>269</t>
    </r>
  </si>
  <si>
    <r>
      <rPr>
        <sz val="7"/>
        <rFont val="Calibri"/>
      </rPr>
      <t>Mighty Mole</t>
    </r>
  </si>
  <si>
    <r>
      <rPr>
        <sz val="7"/>
        <rFont val="Calibri"/>
      </rPr>
      <t>155</t>
    </r>
  </si>
  <si>
    <r>
      <rPr>
        <sz val="7"/>
        <rFont val="Calibri"/>
      </rPr>
      <t>1668</t>
    </r>
  </si>
  <si>
    <r>
      <rPr>
        <sz val="7"/>
        <rFont val="Calibri"/>
      </rPr>
      <t>DP Light</t>
    </r>
  </si>
  <si>
    <r>
      <rPr>
        <sz val="7"/>
        <rFont val="Calibri"/>
      </rPr>
      <t>1074</t>
    </r>
  </si>
  <si>
    <r>
      <rPr>
        <sz val="7"/>
        <rFont val="Calibri"/>
      </rPr>
      <t>11560</t>
    </r>
  </si>
  <si>
    <r>
      <rPr>
        <sz val="7"/>
        <rFont val="Calibri"/>
      </rPr>
      <t>77</t>
    </r>
  </si>
  <si>
    <r>
      <rPr>
        <sz val="7"/>
        <rFont val="Calibri"/>
      </rPr>
      <t>829</t>
    </r>
  </si>
  <si>
    <r>
      <rPr>
        <sz val="7"/>
        <rFont val="Calibri"/>
      </rPr>
      <t>Omni</t>
    </r>
  </si>
  <si>
    <r>
      <rPr>
        <sz val="7"/>
        <rFont val="Calibri"/>
      </rPr>
      <t>833</t>
    </r>
  </si>
  <si>
    <r>
      <rPr>
        <sz val="7"/>
        <rFont val="Calibri"/>
      </rPr>
      <t>8966</t>
    </r>
  </si>
  <si>
    <r>
      <rPr>
        <sz val="7"/>
        <rFont val="Calibri"/>
      </rPr>
      <t>47</t>
    </r>
  </si>
  <si>
    <r>
      <rPr>
        <sz val="7"/>
        <rFont val="Calibri"/>
      </rPr>
      <t>506</t>
    </r>
  </si>
  <si>
    <r>
      <rPr>
        <sz val="7"/>
        <rFont val="Calibri"/>
      </rPr>
      <t>Tota</t>
    </r>
  </si>
  <si>
    <r>
      <rPr>
        <sz val="7"/>
        <rFont val="Calibri"/>
      </rPr>
      <t>Normal</t>
    </r>
  </si>
  <si>
    <r>
      <rPr>
        <sz val="7"/>
        <rFont val="Calibri"/>
      </rPr>
      <t>140</t>
    </r>
  </si>
  <si>
    <r>
      <rPr>
        <sz val="7"/>
        <rFont val="Calibri"/>
      </rPr>
      <t>180 deg</t>
    </r>
  </si>
  <si>
    <r>
      <rPr>
        <sz val="7"/>
        <rFont val="Calibri"/>
      </rPr>
      <t>34</t>
    </r>
  </si>
  <si>
    <r>
      <rPr>
        <sz val="7"/>
        <rFont val="Calibri"/>
      </rPr>
      <t>366</t>
    </r>
  </si>
  <si>
    <r>
      <rPr>
        <sz val="7"/>
        <rFont val="Calibri"/>
      </rPr>
      <t>Rifa ex 44</t>
    </r>
  </si>
  <si>
    <r>
      <rPr>
        <sz val="7"/>
        <rFont val="Calibri"/>
      </rPr>
      <t>Softbox</t>
    </r>
  </si>
  <si>
    <r>
      <rPr>
        <sz val="7"/>
        <rFont val="Calibri"/>
      </rPr>
      <t>151</t>
    </r>
  </si>
  <si>
    <r>
      <rPr>
        <sz val="7"/>
        <rFont val="Calibri"/>
      </rPr>
      <t>Rifa ex 55</t>
    </r>
  </si>
  <si>
    <r>
      <rPr>
        <sz val="7"/>
        <rFont val="Calibri"/>
      </rPr>
      <t>19</t>
    </r>
  </si>
  <si>
    <r>
      <rPr>
        <sz val="7"/>
        <rFont val="Calibri"/>
      </rPr>
      <t>205</t>
    </r>
  </si>
  <si>
    <r>
      <rPr>
        <sz val="7"/>
        <rFont val="Calibri"/>
      </rPr>
      <t>226</t>
    </r>
  </si>
  <si>
    <r>
      <rPr>
        <sz val="7"/>
        <rFont val="Calibri"/>
      </rPr>
      <t>Rifa ex 66</t>
    </r>
  </si>
  <si>
    <r>
      <rPr>
        <sz val="7"/>
        <rFont val="Calibri"/>
      </rPr>
      <t>30</t>
    </r>
  </si>
  <si>
    <r>
      <rPr>
        <sz val="7"/>
        <rFont val="Calibri"/>
      </rPr>
      <t>323</t>
    </r>
  </si>
  <si>
    <r>
      <rPr>
        <sz val="7"/>
        <rFont val="Calibri"/>
      </rPr>
      <t>Rifa ex 88</t>
    </r>
  </si>
  <si>
    <r>
      <rPr>
        <sz val="7"/>
        <rFont val="Calibri"/>
      </rPr>
      <t>603</t>
    </r>
  </si>
  <si>
    <r>
      <rPr>
        <sz val="7"/>
        <rFont val="Calibri"/>
      </rPr>
      <t>28</t>
    </r>
  </si>
  <si>
    <r>
      <rPr>
        <sz val="7"/>
        <rFont val="Calibri"/>
      </rPr>
      <t>301</t>
    </r>
  </si>
  <si>
    <r>
      <rPr>
        <sz val="7"/>
        <rFont val="Calibri"/>
      </rPr>
      <t>Redhead</t>
    </r>
  </si>
  <si>
    <r>
      <rPr>
        <sz val="7"/>
        <rFont val="Calibri"/>
      </rPr>
      <t>Spot</t>
    </r>
  </si>
  <si>
    <r>
      <rPr>
        <sz val="7"/>
        <rFont val="Calibri"/>
      </rPr>
      <t>115</t>
    </r>
  </si>
  <si>
    <r>
      <rPr>
        <sz val="7"/>
        <rFont val="Calibri"/>
      </rPr>
      <t>1235</t>
    </r>
  </si>
  <si>
    <r>
      <rPr>
        <sz val="7"/>
        <rFont val="Calibri"/>
      </rPr>
      <t>Flood</t>
    </r>
  </si>
  <si>
    <r>
      <rPr>
        <sz val="7"/>
        <rFont val="Calibri"/>
      </rPr>
      <t>445</t>
    </r>
  </si>
  <si>
    <r>
      <rPr>
        <sz val="7"/>
        <rFont val="Calibri"/>
      </rPr>
      <t>Blonde</t>
    </r>
  </si>
  <si>
    <r>
      <rPr>
        <sz val="7"/>
        <rFont val="Calibri"/>
      </rPr>
      <t>370</t>
    </r>
  </si>
  <si>
    <r>
      <rPr>
        <sz val="7"/>
        <rFont val="Calibri"/>
      </rPr>
      <t>3984</t>
    </r>
  </si>
  <si>
    <r>
      <rPr>
        <sz val="7"/>
        <rFont val="Calibri"/>
      </rPr>
      <t>88</t>
    </r>
  </si>
  <si>
    <r>
      <rPr>
        <sz val="7"/>
        <rFont val="Calibri"/>
      </rPr>
      <t>948</t>
    </r>
  </si>
  <si>
    <r>
      <rPr>
        <sz val="7"/>
        <rFont val="Calibri"/>
      </rPr>
      <t>Classic 150</t>
    </r>
  </si>
  <si>
    <r>
      <rPr>
        <sz val="7"/>
        <rFont val="Calibri"/>
      </rPr>
      <t>Spotlight</t>
    </r>
  </si>
  <si>
    <r>
      <rPr>
        <sz val="7"/>
        <rFont val="Calibri"/>
      </rPr>
      <t>304</t>
    </r>
  </si>
  <si>
    <r>
      <rPr>
        <sz val="7"/>
        <rFont val="Calibri"/>
      </rPr>
      <t>Series 400</t>
    </r>
  </si>
  <si>
    <r>
      <rPr>
        <sz val="7"/>
        <rFont val="Calibri"/>
      </rPr>
      <t>458</t>
    </r>
  </si>
  <si>
    <r>
      <rPr>
        <sz val="7"/>
        <rFont val="Calibri"/>
      </rPr>
      <t>35</t>
    </r>
  </si>
  <si>
    <r>
      <rPr>
        <sz val="7"/>
        <rFont val="Calibri"/>
      </rPr>
      <t>Magis</t>
    </r>
  </si>
  <si>
    <r>
      <rPr>
        <sz val="7"/>
        <rFont val="Calibri"/>
      </rPr>
      <t>Leonardo</t>
    </r>
  </si>
  <si>
    <r>
      <rPr>
        <sz val="7"/>
        <rFont val="Calibri"/>
      </rPr>
      <t>321</t>
    </r>
  </si>
  <si>
    <r>
      <rPr>
        <sz val="7"/>
        <rFont val="Calibri"/>
      </rPr>
      <t>3455</t>
    </r>
  </si>
  <si>
    <r>
      <rPr>
        <sz val="7"/>
        <rFont val="Calibri"/>
      </rPr>
      <t>938</t>
    </r>
  </si>
  <si>
    <r>
      <rPr>
        <sz val="7"/>
        <rFont val="Calibri"/>
      </rPr>
      <t>10097</t>
    </r>
  </si>
  <si>
    <r>
      <rPr>
        <sz val="7"/>
        <rFont val="Calibri"/>
      </rPr>
      <t>92</t>
    </r>
  </si>
  <si>
    <r>
      <rPr>
        <sz val="7"/>
        <rFont val="Calibri"/>
      </rPr>
      <t>990</t>
    </r>
  </si>
  <si>
    <r>
      <rPr>
        <sz val="7"/>
        <rFont val="Calibri"/>
      </rPr>
      <t>814</t>
    </r>
  </si>
  <si>
    <r>
      <rPr>
        <sz val="7"/>
        <rFont val="Calibri"/>
      </rPr>
      <t>8762</t>
    </r>
  </si>
  <si>
    <r>
      <rPr>
        <sz val="7"/>
        <rFont val="Calibri"/>
      </rPr>
      <t>111</t>
    </r>
  </si>
  <si>
    <r>
      <rPr>
        <sz val="7"/>
        <rFont val="Calibri"/>
      </rPr>
      <t>1195</t>
    </r>
  </si>
  <si>
    <r>
      <rPr>
        <sz val="7"/>
        <rFont val="Calibri"/>
      </rPr>
      <t>Super Leo</t>
    </r>
  </si>
  <si>
    <r>
      <rPr>
        <sz val="7"/>
        <rFont val="Calibri"/>
      </rPr>
      <t>2675</t>
    </r>
  </si>
  <si>
    <r>
      <rPr>
        <sz val="7"/>
        <rFont val="Calibri"/>
      </rPr>
      <t>28793</t>
    </r>
  </si>
  <si>
    <r>
      <rPr>
        <sz val="7"/>
        <rFont val="Calibri"/>
      </rPr>
      <t>425</t>
    </r>
  </si>
  <si>
    <r>
      <rPr>
        <sz val="7"/>
        <rFont val="Calibri"/>
      </rPr>
      <t>4575</t>
    </r>
  </si>
  <si>
    <r>
      <rPr>
        <sz val="7"/>
        <rFont val="Calibri"/>
      </rPr>
      <t>42883</t>
    </r>
  </si>
  <si>
    <r>
      <rPr>
        <sz val="7"/>
        <rFont val="Calibri"/>
      </rPr>
      <t>674</t>
    </r>
  </si>
  <si>
    <r>
      <rPr>
        <sz val="7"/>
        <rFont val="Calibri"/>
      </rPr>
      <t>7255</t>
    </r>
  </si>
  <si>
    <r>
      <rPr>
        <sz val="7"/>
        <rFont val="Calibri"/>
      </rPr>
      <t>Monet</t>
    </r>
  </si>
  <si>
    <r>
      <rPr>
        <sz val="7"/>
        <rFont val="Calibri"/>
      </rPr>
      <t>ProTungsten Air</t>
    </r>
  </si>
  <si>
    <r>
      <rPr>
        <sz val="7"/>
        <rFont val="Calibri"/>
      </rPr>
      <t>Various Reflectors and Modifiers</t>
    </r>
  </si>
  <si>
    <r>
      <rPr>
        <sz val="7"/>
        <rFont val="Calibri"/>
      </rPr>
      <t>Magnum 7</t>
    </r>
  </si>
  <si>
    <r>
      <rPr>
        <sz val="7"/>
        <rFont val="Calibri"/>
      </rPr>
      <t>2787</t>
    </r>
  </si>
  <si>
    <r>
      <rPr>
        <sz val="7"/>
        <rFont val="Calibri"/>
      </rPr>
      <t>30000</t>
    </r>
  </si>
  <si>
    <r>
      <rPr>
        <sz val="7"/>
        <rFont val="Calibri"/>
      </rPr>
      <t>Cine+PAR</t>
    </r>
  </si>
  <si>
    <r>
      <rPr>
        <sz val="7"/>
        <rFont val="Calibri"/>
      </rPr>
      <t>2044</t>
    </r>
  </si>
  <si>
    <t>Distance,ft</t>
  </si>
  <si>
    <t>Distance,m</t>
  </si>
  <si>
    <t>Дистанция, м</t>
  </si>
  <si>
    <t>Arri</t>
  </si>
  <si>
    <t>Диаметр пятна, м</t>
  </si>
  <si>
    <t>Освещённость, Lux</t>
  </si>
  <si>
    <r>
      <rPr>
        <b/>
        <sz val="10"/>
        <rFont val="Calibri"/>
        <family val="2"/>
        <charset val="204"/>
      </rPr>
      <t>Сила света</t>
    </r>
    <r>
      <rPr>
        <b/>
        <sz val="8"/>
        <rFont val="Calibri"/>
        <family val="2"/>
        <charset val="204"/>
      </rPr>
      <t>,         cd</t>
    </r>
  </si>
  <si>
    <t>Mole Richardson</t>
  </si>
  <si>
    <t>Производитель</t>
  </si>
  <si>
    <t>Модель</t>
  </si>
  <si>
    <t>Тип</t>
  </si>
  <si>
    <t>Мощность,  W</t>
  </si>
  <si>
    <t>Напрсжение, V</t>
  </si>
  <si>
    <t>Угол действия, град.</t>
  </si>
  <si>
    <t>Lowel</t>
  </si>
  <si>
    <t>laniro</t>
  </si>
  <si>
    <t>Dedolight</t>
  </si>
  <si>
    <t>Desisti</t>
  </si>
  <si>
    <t>Profoto</t>
  </si>
  <si>
    <t>12</t>
  </si>
  <si>
    <t>Ширина луча</t>
  </si>
  <si>
    <t>230V</t>
  </si>
  <si>
    <t>13</t>
  </si>
  <si>
    <t>52</t>
  </si>
  <si>
    <t>15</t>
  </si>
  <si>
    <t>55</t>
  </si>
  <si>
    <t>14</t>
  </si>
  <si>
    <t>53</t>
  </si>
  <si>
    <t>44</t>
  </si>
  <si>
    <t>42</t>
  </si>
  <si>
    <t>50</t>
  </si>
  <si>
    <t>60</t>
  </si>
  <si>
    <t>11</t>
  </si>
  <si>
    <t>48</t>
  </si>
  <si>
    <t>56</t>
  </si>
  <si>
    <t>21</t>
  </si>
  <si>
    <t>69</t>
  </si>
  <si>
    <t>73</t>
  </si>
  <si>
    <t>20</t>
  </si>
  <si>
    <t>24</t>
  </si>
  <si>
    <t>62</t>
  </si>
  <si>
    <t>70</t>
  </si>
  <si>
    <t>76</t>
  </si>
  <si>
    <t>77</t>
  </si>
  <si>
    <t>80</t>
  </si>
  <si>
    <t>79</t>
  </si>
  <si>
    <t>36</t>
  </si>
  <si>
    <t>129</t>
  </si>
  <si>
    <t>31</t>
  </si>
  <si>
    <t>107</t>
  </si>
  <si>
    <t>4.5</t>
  </si>
  <si>
    <t>8</t>
  </si>
  <si>
    <t>10</t>
  </si>
  <si>
    <t>51</t>
  </si>
  <si>
    <t>(Таблица позволяет рассчитать освещённость и диаметр светового пятна в зависимости от расстояния до освещаемого объекта)</t>
  </si>
  <si>
    <r>
      <t xml:space="preserve">Дистанция                              </t>
    </r>
    <r>
      <rPr>
        <sz val="10"/>
        <color theme="1"/>
        <rFont val="Calibri"/>
        <family val="2"/>
        <charset val="204"/>
        <scheme val="minor"/>
      </rPr>
      <t>(введите дистанцию для расчёта)</t>
    </r>
  </si>
  <si>
    <t>метры</t>
  </si>
  <si>
    <t xml:space="preserve">ФОТОМЕТРИЧЕСКИЕ ХАРАКТЕРИСТИКИ ОСВЕТИТЕЛЬНЫХ ПРИБОРОВ (по данным производителей). </t>
  </si>
  <si>
    <t>Световая эффективность, сd/W</t>
  </si>
  <si>
    <t>Open-face (рефлектор)</t>
  </si>
  <si>
    <t>Broad-throw (широкого светораспределения)</t>
  </si>
  <si>
    <t xml:space="preserve">F-stop </t>
  </si>
  <si>
    <t>120V</t>
  </si>
  <si>
    <r>
      <rPr>
        <sz val="10"/>
        <rFont val="Calibri"/>
        <family val="2"/>
        <charset val="204"/>
      </rPr>
      <t>650</t>
    </r>
  </si>
  <si>
    <r>
      <rPr>
        <sz val="10"/>
        <rFont val="Calibri"/>
        <family val="2"/>
        <charset val="204"/>
      </rPr>
      <t>300</t>
    </r>
  </si>
  <si>
    <r>
      <rPr>
        <sz val="10"/>
        <rFont val="Calibri"/>
        <family val="2"/>
        <charset val="204"/>
      </rPr>
      <t>150</t>
    </r>
  </si>
  <si>
    <r>
      <rPr>
        <sz val="10"/>
        <rFont val="Calibri"/>
        <family val="2"/>
        <charset val="204"/>
      </rPr>
      <t>1000</t>
    </r>
  </si>
  <si>
    <r>
      <rPr>
        <sz val="10"/>
        <rFont val="Calibri"/>
        <family val="2"/>
        <charset val="204"/>
      </rPr>
      <t>2000</t>
    </r>
  </si>
  <si>
    <r>
      <rPr>
        <sz val="10"/>
        <rFont val="Calibri"/>
        <family val="2"/>
        <charset val="204"/>
      </rPr>
      <t>5000</t>
    </r>
  </si>
  <si>
    <r>
      <rPr>
        <sz val="10"/>
        <rFont val="Calibri"/>
        <family val="2"/>
        <charset val="204"/>
      </rPr>
      <t>12000</t>
    </r>
  </si>
  <si>
    <r>
      <rPr>
        <sz val="10"/>
        <rFont val="Calibri"/>
        <family val="2"/>
        <charset val="204"/>
      </rPr>
      <t>24000</t>
    </r>
  </si>
  <si>
    <r>
      <rPr>
        <sz val="10"/>
        <rFont val="Calibri"/>
        <family val="2"/>
        <charset val="204"/>
      </rPr>
      <t>750</t>
    </r>
  </si>
  <si>
    <r>
      <rPr>
        <sz val="10"/>
        <rFont val="Calibri"/>
        <family val="2"/>
        <charset val="204"/>
      </rPr>
      <t>100</t>
    </r>
  </si>
  <si>
    <r>
      <rPr>
        <sz val="10"/>
        <rFont val="Calibri"/>
        <family val="2"/>
        <charset val="204"/>
      </rPr>
      <t>500</t>
    </r>
  </si>
  <si>
    <r>
      <rPr>
        <sz val="10"/>
        <rFont val="Calibri"/>
        <family val="2"/>
        <charset val="204"/>
      </rPr>
      <t>750/800</t>
    </r>
  </si>
  <si>
    <r>
      <rPr>
        <sz val="10"/>
        <rFont val="Calibri"/>
        <family val="2"/>
        <charset val="204"/>
      </rPr>
      <t>750/650</t>
    </r>
  </si>
  <si>
    <r>
      <rPr>
        <sz val="10"/>
        <rFont val="Calibri"/>
        <family val="2"/>
        <charset val="204"/>
      </rPr>
      <t>800</t>
    </r>
  </si>
  <si>
    <t>120/230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</si>
</sst>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8"/>
      <name val="Calibri"/>
    </font>
    <font>
      <sz val="7"/>
      <name val="Calibri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i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9A4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2" borderId="13">
      <alignment horizontal="center"/>
    </xf>
  </cellStyleXfs>
  <cellXfs count="173">
    <xf numFmtId="0" fontId="0" fillId="0" borderId="0" xfId="0"/>
    <xf numFmtId="0" fontId="1" fillId="0" borderId="0" xfId="1"/>
    <xf numFmtId="0" fontId="1" fillId="0" borderId="0" xfId="1" applyBorder="1" applyAlignment="1">
      <alignment vertical="top"/>
    </xf>
    <xf numFmtId="0" fontId="0" fillId="2" borderId="0" xfId="0" applyFill="1"/>
    <xf numFmtId="0" fontId="0" fillId="2" borderId="0" xfId="0" applyFill="1" applyBorder="1"/>
    <xf numFmtId="0" fontId="0" fillId="2" borderId="7" xfId="0" applyFill="1" applyBorder="1"/>
    <xf numFmtId="0" fontId="12" fillId="0" borderId="5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2" fillId="5" borderId="5" xfId="1" applyFont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12" fillId="10" borderId="5" xfId="1" applyFont="1" applyFill="1" applyBorder="1" applyAlignment="1">
      <alignment horizontal="center" vertical="center"/>
    </xf>
    <xf numFmtId="0" fontId="1" fillId="10" borderId="2" xfId="1" applyFill="1" applyBorder="1" applyAlignment="1">
      <alignment horizontal="center" vertical="center"/>
    </xf>
    <xf numFmtId="0" fontId="1" fillId="10" borderId="3" xfId="1" applyFill="1" applyBorder="1" applyAlignment="1">
      <alignment horizontal="center" vertical="center"/>
    </xf>
    <xf numFmtId="0" fontId="12" fillId="12" borderId="0" xfId="1" applyFont="1" applyFill="1" applyBorder="1" applyAlignment="1">
      <alignment horizontal="center" vertical="center"/>
    </xf>
    <xf numFmtId="0" fontId="1" fillId="12" borderId="0" xfId="1" applyFill="1" applyBorder="1" applyAlignment="1">
      <alignment horizontal="center" vertical="center"/>
    </xf>
    <xf numFmtId="0" fontId="12" fillId="13" borderId="5" xfId="1" applyFont="1" applyFill="1" applyBorder="1" applyAlignment="1">
      <alignment horizontal="center" vertical="center"/>
    </xf>
    <xf numFmtId="0" fontId="1" fillId="13" borderId="2" xfId="1" applyFill="1" applyBorder="1" applyAlignment="1">
      <alignment horizontal="center" vertical="center"/>
    </xf>
    <xf numFmtId="0" fontId="1" fillId="13" borderId="3" xfId="1" applyFill="1" applyBorder="1" applyAlignment="1">
      <alignment horizontal="center" vertical="center"/>
    </xf>
    <xf numFmtId="0" fontId="1" fillId="5" borderId="3" xfId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0" fontId="1" fillId="0" borderId="10" xfId="1" applyBorder="1" applyAlignment="1">
      <alignment horizontal="left" vertical="center" indent="1"/>
    </xf>
    <xf numFmtId="0" fontId="1" fillId="0" borderId="10" xfId="1" applyBorder="1" applyAlignment="1">
      <alignment horizontal="center"/>
    </xf>
    <xf numFmtId="0" fontId="0" fillId="0" borderId="10" xfId="0" applyBorder="1"/>
    <xf numFmtId="0" fontId="1" fillId="0" borderId="10" xfId="1" applyBorder="1" applyAlignment="1">
      <alignment horizontal="center" vertical="top"/>
    </xf>
    <xf numFmtId="0" fontId="1" fillId="0" borderId="10" xfId="1" applyBorder="1" applyAlignment="1">
      <alignment horizontal="left" vertical="top" indent="1"/>
    </xf>
    <xf numFmtId="0" fontId="1" fillId="0" borderId="10" xfId="1" applyBorder="1" applyAlignment="1">
      <alignment horizontal="left" indent="1"/>
    </xf>
    <xf numFmtId="0" fontId="1" fillId="4" borderId="10" xfId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/>
    </xf>
    <xf numFmtId="0" fontId="1" fillId="4" borderId="10" xfId="1" applyFill="1" applyBorder="1" applyAlignment="1">
      <alignment horizontal="left" indent="1"/>
    </xf>
    <xf numFmtId="0" fontId="1" fillId="4" borderId="10" xfId="1" applyFill="1" applyBorder="1" applyAlignment="1">
      <alignment horizontal="center"/>
    </xf>
    <xf numFmtId="0" fontId="0" fillId="4" borderId="10" xfId="0" applyFill="1" applyBorder="1"/>
    <xf numFmtId="0" fontId="1" fillId="4" borderId="10" xfId="1" applyFill="1" applyBorder="1" applyAlignment="1">
      <alignment horizontal="center" vertical="top"/>
    </xf>
    <xf numFmtId="0" fontId="1" fillId="4" borderId="10" xfId="1" applyFill="1" applyBorder="1" applyAlignment="1">
      <alignment horizontal="right"/>
    </xf>
    <xf numFmtId="0" fontId="1" fillId="4" borderId="10" xfId="1" applyFill="1" applyBorder="1" applyAlignment="1">
      <alignment horizontal="left" vertical="top" indent="1"/>
    </xf>
    <xf numFmtId="0" fontId="1" fillId="4" borderId="10" xfId="1" applyFill="1" applyBorder="1" applyAlignment="1">
      <alignment horizontal="left" vertical="center" indent="1"/>
    </xf>
    <xf numFmtId="0" fontId="1" fillId="0" borderId="10" xfId="1" applyBorder="1" applyAlignment="1">
      <alignment horizontal="right" vertical="center"/>
    </xf>
    <xf numFmtId="0" fontId="1" fillId="0" borderId="10" xfId="1" applyBorder="1" applyAlignment="1">
      <alignment horizontal="right"/>
    </xf>
    <xf numFmtId="0" fontId="3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1" fillId="4" borderId="10" xfId="1" applyFill="1" applyBorder="1" applyAlignment="1">
      <alignment horizontal="center" wrapText="1"/>
    </xf>
    <xf numFmtId="0" fontId="1" fillId="4" borderId="10" xfId="1" applyFill="1" applyBorder="1" applyAlignment="1">
      <alignment horizontal="left" vertical="center" indent="1"/>
    </xf>
    <xf numFmtId="0" fontId="1" fillId="0" borderId="10" xfId="1" applyBorder="1" applyAlignment="1">
      <alignment horizontal="center" wrapText="1"/>
    </xf>
    <xf numFmtId="0" fontId="1" fillId="8" borderId="10" xfId="1" applyFill="1" applyBorder="1" applyAlignment="1">
      <alignment horizontal="center" vertical="center"/>
    </xf>
    <xf numFmtId="0" fontId="1" fillId="8" borderId="10" xfId="1" applyFill="1" applyBorder="1" applyAlignment="1">
      <alignment horizontal="center" vertical="center" wrapText="1"/>
    </xf>
    <xf numFmtId="0" fontId="1" fillId="8" borderId="10" xfId="1" applyFill="1" applyBorder="1" applyAlignment="1">
      <alignment horizontal="center" vertical="center"/>
    </xf>
    <xf numFmtId="0" fontId="1" fillId="8" borderId="10" xfId="1" applyFill="1" applyBorder="1" applyAlignment="1">
      <alignment horizontal="left" vertical="center" indent="1"/>
    </xf>
    <xf numFmtId="0" fontId="0" fillId="8" borderId="10" xfId="0" applyFill="1" applyBorder="1"/>
    <xf numFmtId="0" fontId="1" fillId="8" borderId="10" xfId="1" applyFill="1" applyBorder="1" applyAlignment="1">
      <alignment horizontal="center" vertical="top"/>
    </xf>
    <xf numFmtId="0" fontId="1" fillId="8" borderId="10" xfId="1" applyFill="1" applyBorder="1" applyAlignment="1">
      <alignment horizontal="left" vertical="top" indent="1"/>
    </xf>
    <xf numFmtId="0" fontId="1" fillId="8" borderId="10" xfId="1" applyFill="1" applyBorder="1" applyAlignment="1">
      <alignment horizontal="left" indent="1"/>
    </xf>
    <xf numFmtId="0" fontId="1" fillId="8" borderId="10" xfId="1" applyFill="1" applyBorder="1" applyAlignment="1">
      <alignment horizontal="center"/>
    </xf>
    <xf numFmtId="0" fontId="1" fillId="8" borderId="10" xfId="1" applyFill="1" applyBorder="1" applyAlignment="1">
      <alignment horizontal="right" vertical="top"/>
    </xf>
    <xf numFmtId="0" fontId="1" fillId="8" borderId="10" xfId="1" applyFill="1" applyBorder="1" applyAlignment="1">
      <alignment horizontal="right" vertical="center"/>
    </xf>
    <xf numFmtId="0" fontId="1" fillId="11" borderId="10" xfId="1" applyFill="1" applyBorder="1" applyAlignment="1">
      <alignment horizontal="center" vertical="center"/>
    </xf>
    <xf numFmtId="0" fontId="1" fillId="11" borderId="10" xfId="1" applyFill="1" applyBorder="1" applyAlignment="1">
      <alignment horizontal="center" vertical="center"/>
    </xf>
    <xf numFmtId="0" fontId="1" fillId="11" borderId="10" xfId="1" applyFill="1" applyBorder="1" applyAlignment="1">
      <alignment horizontal="left" vertical="top" indent="1"/>
    </xf>
    <xf numFmtId="0" fontId="0" fillId="11" borderId="10" xfId="0" applyFill="1" applyBorder="1"/>
    <xf numFmtId="0" fontId="1" fillId="11" borderId="10" xfId="1" applyFill="1" applyBorder="1" applyAlignment="1">
      <alignment horizontal="center" vertical="top"/>
    </xf>
    <xf numFmtId="0" fontId="1" fillId="11" borderId="10" xfId="1" applyFill="1" applyBorder="1" applyAlignment="1">
      <alignment horizontal="left" indent="1"/>
    </xf>
    <xf numFmtId="0" fontId="1" fillId="11" borderId="10" xfId="1" applyFill="1" applyBorder="1" applyAlignment="1">
      <alignment horizontal="center"/>
    </xf>
    <xf numFmtId="0" fontId="1" fillId="11" borderId="10" xfId="1" applyFill="1" applyBorder="1" applyAlignment="1">
      <alignment horizontal="right"/>
    </xf>
    <xf numFmtId="0" fontId="1" fillId="0" borderId="10" xfId="1" applyBorder="1" applyAlignment="1">
      <alignment horizontal="right" vertical="top"/>
    </xf>
    <xf numFmtId="0" fontId="1" fillId="11" borderId="10" xfId="1" applyFill="1" applyBorder="1" applyAlignment="1">
      <alignment horizontal="right" vertical="top"/>
    </xf>
    <xf numFmtId="0" fontId="1" fillId="11" borderId="10" xfId="1" applyFill="1" applyBorder="1" applyAlignment="1">
      <alignment horizontal="right" vertical="center"/>
    </xf>
    <xf numFmtId="0" fontId="6" fillId="0" borderId="10" xfId="1" applyFont="1" applyBorder="1" applyAlignment="1">
      <alignment horizontal="center"/>
    </xf>
    <xf numFmtId="0" fontId="1" fillId="9" borderId="10" xfId="1" applyFill="1" applyBorder="1" applyAlignment="1">
      <alignment horizontal="center" vertical="center"/>
    </xf>
    <xf numFmtId="0" fontId="1" fillId="9" borderId="10" xfId="1" applyFill="1" applyBorder="1" applyAlignment="1">
      <alignment horizontal="center" vertical="center"/>
    </xf>
    <xf numFmtId="0" fontId="1" fillId="9" borderId="10" xfId="1" applyFill="1" applyBorder="1" applyAlignment="1">
      <alignment horizontal="left" indent="1"/>
    </xf>
    <xf numFmtId="0" fontId="6" fillId="9" borderId="10" xfId="1" applyFont="1" applyFill="1" applyBorder="1" applyAlignment="1">
      <alignment horizontal="center"/>
    </xf>
    <xf numFmtId="0" fontId="0" fillId="9" borderId="10" xfId="0" applyFill="1" applyBorder="1"/>
    <xf numFmtId="0" fontId="1" fillId="9" borderId="10" xfId="1" applyFill="1" applyBorder="1" applyAlignment="1">
      <alignment horizontal="center"/>
    </xf>
    <xf numFmtId="0" fontId="1" fillId="9" borderId="10" xfId="1" applyFill="1" applyBorder="1" applyAlignment="1">
      <alignment horizontal="center" vertical="top"/>
    </xf>
    <xf numFmtId="0" fontId="1" fillId="9" borderId="10" xfId="1" applyFill="1" applyBorder="1" applyAlignment="1">
      <alignment horizontal="left" vertical="top" indent="1"/>
    </xf>
    <xf numFmtId="0" fontId="1" fillId="9" borderId="10" xfId="1" applyFill="1" applyBorder="1" applyAlignment="1">
      <alignment horizontal="right" vertical="center"/>
    </xf>
    <xf numFmtId="0" fontId="1" fillId="7" borderId="10" xfId="1" applyFill="1" applyBorder="1" applyAlignment="1">
      <alignment horizontal="center" vertical="center"/>
    </xf>
    <xf numFmtId="0" fontId="1" fillId="7" borderId="10" xfId="1" applyFill="1" applyBorder="1" applyAlignment="1">
      <alignment horizontal="center" vertical="top" wrapText="1"/>
    </xf>
    <xf numFmtId="0" fontId="1" fillId="7" borderId="10" xfId="1" applyFill="1" applyBorder="1" applyAlignment="1">
      <alignment horizontal="center" vertical="center"/>
    </xf>
    <xf numFmtId="0" fontId="1" fillId="7" borderId="10" xfId="1" applyFill="1" applyBorder="1" applyAlignment="1">
      <alignment horizontal="left" vertical="top" indent="1"/>
    </xf>
    <xf numFmtId="0" fontId="6" fillId="7" borderId="10" xfId="1" applyFont="1" applyFill="1" applyBorder="1" applyAlignment="1">
      <alignment horizontal="center"/>
    </xf>
    <xf numFmtId="0" fontId="0" fillId="7" borderId="10" xfId="0" applyFill="1" applyBorder="1"/>
    <xf numFmtId="0" fontId="1" fillId="7" borderId="10" xfId="1" applyFill="1" applyBorder="1" applyAlignment="1">
      <alignment horizontal="center"/>
    </xf>
    <xf numFmtId="0" fontId="1" fillId="7" borderId="10" xfId="1" applyFill="1" applyBorder="1" applyAlignment="1">
      <alignment horizontal="center" vertical="top"/>
    </xf>
    <xf numFmtId="0" fontId="1" fillId="7" borderId="10" xfId="1" applyFill="1" applyBorder="1" applyAlignment="1">
      <alignment horizontal="right" vertical="top"/>
    </xf>
    <xf numFmtId="0" fontId="1" fillId="7" borderId="10" xfId="1" applyFill="1" applyBorder="1" applyAlignment="1">
      <alignment horizontal="center" wrapText="1"/>
    </xf>
    <xf numFmtId="0" fontId="1" fillId="7" borderId="10" xfId="1" applyFill="1" applyBorder="1" applyAlignment="1">
      <alignment horizontal="left" indent="1"/>
    </xf>
    <xf numFmtId="0" fontId="1" fillId="0" borderId="10" xfId="1" applyBorder="1" applyAlignment="1">
      <alignment horizontal="center" vertical="top" wrapText="1"/>
    </xf>
    <xf numFmtId="0" fontId="1" fillId="7" borderId="10" xfId="1" applyFill="1" applyBorder="1" applyAlignment="1">
      <alignment horizontal="left" vertical="center" indent="1"/>
    </xf>
    <xf numFmtId="0" fontId="7" fillId="0" borderId="10" xfId="1" applyFont="1" applyBorder="1" applyAlignment="1">
      <alignment horizontal="center" vertical="top"/>
    </xf>
    <xf numFmtId="0" fontId="7" fillId="0" borderId="10" xfId="1" applyFont="1" applyBorder="1" applyAlignment="1">
      <alignment horizontal="center" vertical="center"/>
    </xf>
    <xf numFmtId="0" fontId="7" fillId="11" borderId="10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center"/>
    </xf>
    <xf numFmtId="0" fontId="7" fillId="11" borderId="10" xfId="1" applyFont="1" applyFill="1" applyBorder="1" applyAlignment="1">
      <alignment horizontal="center" vertical="top"/>
    </xf>
    <xf numFmtId="0" fontId="1" fillId="14" borderId="10" xfId="1" applyFill="1" applyBorder="1" applyAlignment="1">
      <alignment horizontal="center" vertical="center"/>
    </xf>
    <xf numFmtId="0" fontId="1" fillId="14" borderId="10" xfId="1" applyFill="1" applyBorder="1" applyAlignment="1">
      <alignment horizontal="center" vertical="center"/>
    </xf>
    <xf numFmtId="0" fontId="1" fillId="14" borderId="10" xfId="1" applyFill="1" applyBorder="1" applyAlignment="1">
      <alignment horizontal="center"/>
    </xf>
    <xf numFmtId="0" fontId="6" fillId="14" borderId="10" xfId="1" applyFont="1" applyFill="1" applyBorder="1" applyAlignment="1">
      <alignment horizontal="center"/>
    </xf>
    <xf numFmtId="0" fontId="0" fillId="14" borderId="10" xfId="0" applyFill="1" applyBorder="1"/>
    <xf numFmtId="0" fontId="1" fillId="14" borderId="10" xfId="1" applyFill="1" applyBorder="1" applyAlignment="1">
      <alignment horizontal="center" vertical="top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left" vertical="center" indent="1"/>
    </xf>
    <xf numFmtId="0" fontId="1" fillId="0" borderId="12" xfId="1" applyBorder="1" applyAlignment="1">
      <alignment horizontal="center"/>
    </xf>
    <xf numFmtId="0" fontId="0" fillId="0" borderId="12" xfId="0" applyBorder="1"/>
    <xf numFmtId="0" fontId="1" fillId="0" borderId="12" xfId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left" vertical="top"/>
    </xf>
    <xf numFmtId="0" fontId="4" fillId="0" borderId="10" xfId="0" applyFont="1" applyBorder="1"/>
    <xf numFmtId="0" fontId="1" fillId="0" borderId="10" xfId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7" fillId="0" borderId="10" xfId="1" applyFont="1" applyBorder="1" applyAlignment="1">
      <alignment horizontal="center" vertical="top" wrapText="1"/>
    </xf>
    <xf numFmtId="0" fontId="16" fillId="0" borderId="0" xfId="1" applyFont="1" applyBorder="1" applyAlignment="1">
      <alignment vertical="top"/>
    </xf>
    <xf numFmtId="0" fontId="16" fillId="0" borderId="0" xfId="1" applyFont="1"/>
    <xf numFmtId="0" fontId="0" fillId="15" borderId="0" xfId="0" applyFill="1" applyBorder="1"/>
    <xf numFmtId="0" fontId="1" fillId="0" borderId="14" xfId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5" fillId="16" borderId="10" xfId="1" applyFont="1" applyFill="1" applyBorder="1" applyAlignment="1">
      <alignment horizontal="center" vertical="top" wrapText="1"/>
    </xf>
    <xf numFmtId="0" fontId="7" fillId="16" borderId="12" xfId="1" applyFont="1" applyFill="1" applyBorder="1" applyAlignment="1">
      <alignment horizontal="center" vertical="top"/>
    </xf>
    <xf numFmtId="0" fontId="7" fillId="16" borderId="10" xfId="1" applyFont="1" applyFill="1" applyBorder="1" applyAlignment="1">
      <alignment horizontal="center"/>
    </xf>
    <xf numFmtId="0" fontId="7" fillId="16" borderId="10" xfId="1" applyFont="1" applyFill="1" applyBorder="1" applyAlignment="1">
      <alignment horizontal="center" vertical="center"/>
    </xf>
    <xf numFmtId="0" fontId="7" fillId="16" borderId="10" xfId="1" applyFont="1" applyFill="1" applyBorder="1" applyAlignment="1">
      <alignment horizontal="center" vertical="top"/>
    </xf>
    <xf numFmtId="0" fontId="0" fillId="16" borderId="10" xfId="0" applyFill="1" applyBorder="1" applyAlignment="1">
      <alignment horizontal="center" wrapText="1"/>
    </xf>
    <xf numFmtId="0" fontId="0" fillId="16" borderId="12" xfId="0" applyFill="1" applyBorder="1"/>
    <xf numFmtId="0" fontId="0" fillId="16" borderId="10" xfId="0" applyFill="1" applyBorder="1"/>
    <xf numFmtId="0" fontId="0" fillId="17" borderId="12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" borderId="15" xfId="0" applyFill="1" applyBorder="1"/>
    <xf numFmtId="0" fontId="14" fillId="3" borderId="16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0" fillId="17" borderId="1" xfId="0" applyFill="1" applyBorder="1"/>
    <xf numFmtId="0" fontId="17" fillId="17" borderId="17" xfId="0" applyFont="1" applyFill="1" applyBorder="1" applyAlignment="1">
      <alignment horizontal="center"/>
    </xf>
    <xf numFmtId="0" fontId="1" fillId="0" borderId="10" xfId="1" applyBorder="1" applyAlignment="1">
      <alignment horizontal="left" vertical="center" wrapText="1"/>
    </xf>
    <xf numFmtId="0" fontId="1" fillId="4" borderId="10" xfId="1" applyFill="1" applyBorder="1" applyAlignment="1">
      <alignment horizontal="left" vertical="center" wrapText="1"/>
    </xf>
    <xf numFmtId="0" fontId="1" fillId="8" borderId="10" xfId="1" applyFill="1" applyBorder="1" applyAlignment="1">
      <alignment horizontal="left" vertical="center" wrapText="1"/>
    </xf>
    <xf numFmtId="0" fontId="8" fillId="11" borderId="10" xfId="1" applyFont="1" applyFill="1" applyBorder="1" applyAlignment="1">
      <alignment horizontal="left" vertical="center" wrapText="1"/>
    </xf>
    <xf numFmtId="0" fontId="1" fillId="11" borderId="10" xfId="1" applyFill="1" applyBorder="1" applyAlignment="1">
      <alignment horizontal="left" vertical="center" wrapText="1"/>
    </xf>
    <xf numFmtId="0" fontId="1" fillId="11" borderId="10" xfId="1" applyFill="1" applyBorder="1" applyAlignment="1">
      <alignment horizontal="center" vertical="center" wrapText="1"/>
    </xf>
    <xf numFmtId="0" fontId="1" fillId="14" borderId="10" xfId="1" applyFill="1" applyBorder="1" applyAlignment="1">
      <alignment horizontal="left" vertical="center" wrapText="1"/>
    </xf>
    <xf numFmtId="0" fontId="1" fillId="9" borderId="10" xfId="1" applyFill="1" applyBorder="1" applyAlignment="1">
      <alignment horizontal="left" vertical="center" wrapText="1"/>
    </xf>
    <xf numFmtId="0" fontId="8" fillId="8" borderId="11" xfId="1" applyFont="1" applyFill="1" applyBorder="1" applyAlignment="1">
      <alignment horizontal="center" vertical="center" wrapText="1"/>
    </xf>
    <xf numFmtId="0" fontId="8" fillId="8" borderId="1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8" borderId="10" xfId="1" applyFont="1" applyFill="1" applyBorder="1" applyAlignment="1">
      <alignment horizontal="left" vertical="center" wrapText="1"/>
    </xf>
    <xf numFmtId="0" fontId="8" fillId="14" borderId="10" xfId="1" applyFont="1" applyFill="1" applyBorder="1" applyAlignment="1">
      <alignment horizontal="left" vertical="center" wrapText="1"/>
    </xf>
    <xf numFmtId="0" fontId="8" fillId="4" borderId="10" xfId="1" applyFont="1" applyFill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top"/>
    </xf>
    <xf numFmtId="0" fontId="7" fillId="0" borderId="10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8" borderId="10" xfId="1" applyFont="1" applyFill="1" applyBorder="1" applyAlignment="1">
      <alignment horizontal="center" vertical="center"/>
    </xf>
    <xf numFmtId="0" fontId="7" fillId="11" borderId="10" xfId="1" applyFont="1" applyFill="1" applyBorder="1" applyAlignment="1">
      <alignment horizontal="center" vertical="center"/>
    </xf>
    <xf numFmtId="0" fontId="7" fillId="14" borderId="10" xfId="1" applyFont="1" applyFill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9" borderId="11" xfId="1" applyFont="1" applyFill="1" applyBorder="1" applyAlignment="1">
      <alignment horizontal="center" vertical="center"/>
    </xf>
    <xf numFmtId="0" fontId="7" fillId="9" borderId="12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7" fillId="7" borderId="12" xfId="1" applyFont="1" applyFill="1" applyBorder="1" applyAlignment="1">
      <alignment horizontal="center" vertical="center"/>
    </xf>
    <xf numFmtId="0" fontId="7" fillId="7" borderId="10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indent="1"/>
    </xf>
    <xf numFmtId="0" fontId="7" fillId="11" borderId="10" xfId="1" applyFont="1" applyFill="1" applyBorder="1" applyAlignment="1">
      <alignment horizontal="left" vertical="center" indent="1"/>
    </xf>
    <xf numFmtId="0" fontId="7" fillId="14" borderId="10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colors>
    <mruColors>
      <color rgb="FFC9A4E4"/>
      <color rgb="FFFFFF99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showGridLines="0" tabSelected="1" topLeftCell="A79" zoomScaleNormal="100" workbookViewId="0">
      <selection activeCell="A65" sqref="A65:A84"/>
    </sheetView>
  </sheetViews>
  <sheetFormatPr defaultRowHeight="15"/>
  <cols>
    <col min="1" max="1" width="25.28515625" customWidth="1"/>
    <col min="2" max="2" width="15.28515625" hidden="1" customWidth="1"/>
    <col min="3" max="3" width="12.85546875" customWidth="1"/>
    <col min="6" max="6" width="0" hidden="1" customWidth="1"/>
    <col min="7" max="7" width="12.140625" customWidth="1"/>
    <col min="9" max="9" width="0" hidden="1" customWidth="1"/>
    <col min="10" max="10" width="11.140625" hidden="1" customWidth="1"/>
    <col min="11" max="11" width="0" hidden="1" customWidth="1"/>
    <col min="13" max="14" width="0" hidden="1" customWidth="1"/>
    <col min="15" max="15" width="11.7109375" customWidth="1"/>
    <col min="16" max="16" width="11.42578125" customWidth="1"/>
    <col min="17" max="17" width="14.85546875" customWidth="1"/>
    <col min="18" max="18" width="12" customWidth="1"/>
    <col min="19" max="19" width="0" hidden="1" customWidth="1"/>
    <col min="20" max="20" width="13.42578125" bestFit="1" customWidth="1"/>
  </cols>
  <sheetData>
    <row r="1" spans="1:20" ht="18">
      <c r="A1" s="121" t="s">
        <v>263</v>
      </c>
      <c r="B1" s="121"/>
      <c r="C1" s="122"/>
      <c r="D1" s="122"/>
      <c r="E1" s="122"/>
      <c r="F1" s="122"/>
      <c r="G1" s="122"/>
      <c r="H1" s="1"/>
      <c r="I1" s="1"/>
      <c r="J1" s="1"/>
    </row>
    <row r="2" spans="1:20" ht="15.75" thickBot="1">
      <c r="C2" t="s">
        <v>260</v>
      </c>
    </row>
    <row r="3" spans="1:20" ht="45.75" customHeight="1">
      <c r="A3" s="137" t="s">
        <v>261</v>
      </c>
      <c r="B3" s="138"/>
      <c r="C3" s="139"/>
      <c r="K3" s="1"/>
      <c r="L3" s="1"/>
      <c r="M3" s="1"/>
      <c r="N3" s="1"/>
      <c r="O3" s="1"/>
      <c r="P3" s="1"/>
    </row>
    <row r="4" spans="1:20" ht="21.75" thickBot="1">
      <c r="A4" s="141">
        <v>7</v>
      </c>
      <c r="B4" s="136"/>
      <c r="C4" s="140" t="s">
        <v>262</v>
      </c>
    </row>
    <row r="5" spans="1:20" ht="15.75" thickBot="1">
      <c r="A5" s="123"/>
      <c r="B5" s="3"/>
    </row>
    <row r="6" spans="1:20" ht="39.75" customHeight="1" thickBot="1">
      <c r="A6" s="125" t="s">
        <v>214</v>
      </c>
      <c r="B6" s="124"/>
      <c r="C6" s="113" t="s">
        <v>215</v>
      </c>
      <c r="D6" s="113" t="s">
        <v>216</v>
      </c>
      <c r="E6" s="114" t="s">
        <v>217</v>
      </c>
      <c r="F6" s="30"/>
      <c r="G6" s="115" t="s">
        <v>218</v>
      </c>
      <c r="H6" s="114" t="s">
        <v>226</v>
      </c>
      <c r="I6" s="116" t="s">
        <v>206</v>
      </c>
      <c r="J6" s="29"/>
      <c r="K6" s="117" t="s">
        <v>207</v>
      </c>
      <c r="L6" s="126" t="s">
        <v>219</v>
      </c>
      <c r="M6" s="118" t="s">
        <v>0</v>
      </c>
      <c r="N6" s="30" t="s">
        <v>1</v>
      </c>
      <c r="O6" s="114" t="s">
        <v>212</v>
      </c>
      <c r="P6" s="119" t="s">
        <v>208</v>
      </c>
      <c r="Q6" s="131" t="s">
        <v>211</v>
      </c>
      <c r="R6" s="120" t="s">
        <v>210</v>
      </c>
      <c r="S6" s="156" t="s">
        <v>267</v>
      </c>
      <c r="T6" s="114" t="s">
        <v>264</v>
      </c>
    </row>
    <row r="7" spans="1:20">
      <c r="A7" s="23" t="s">
        <v>209</v>
      </c>
      <c r="B7" s="4">
        <f>A4</f>
        <v>7</v>
      </c>
      <c r="C7" s="106" t="s">
        <v>2</v>
      </c>
      <c r="D7" s="107" t="s">
        <v>3</v>
      </c>
      <c r="E7" s="168" t="s">
        <v>269</v>
      </c>
      <c r="F7" s="108" t="str">
        <f>E7</f>
        <v>650</v>
      </c>
      <c r="G7" s="168">
        <v>120</v>
      </c>
      <c r="H7" s="109" t="s">
        <v>4</v>
      </c>
      <c r="I7" s="110" t="s">
        <v>5</v>
      </c>
      <c r="J7" s="111">
        <f>I7:I108*0.3048</f>
        <v>6.0960000000000001</v>
      </c>
      <c r="K7" s="111">
        <f t="shared" ref="K7:K38" si="0">ROUNDDOWN(J7,1)</f>
        <v>6</v>
      </c>
      <c r="L7" s="127" t="s">
        <v>228</v>
      </c>
      <c r="M7" s="112" t="s">
        <v>7</v>
      </c>
      <c r="N7" s="112" t="s">
        <v>8</v>
      </c>
      <c r="O7" s="112">
        <f>M7*POWER(I7,2)</f>
        <v>52800</v>
      </c>
      <c r="P7" s="134">
        <f t="shared" ref="P7:P38" si="1">B7</f>
        <v>7</v>
      </c>
      <c r="Q7" s="132">
        <f>ROUND(O7/(P7*P7),-2)</f>
        <v>1100</v>
      </c>
      <c r="R7" s="112">
        <f t="shared" ref="R7:R14" si="2">ROUND(P7*2*TAN(3.14*L7/360),1)</f>
        <v>1.6</v>
      </c>
      <c r="S7" s="110"/>
      <c r="T7" s="112">
        <f>ROUND(O7/F7,0)</f>
        <v>81</v>
      </c>
    </row>
    <row r="8" spans="1:20">
      <c r="A8" s="10"/>
      <c r="B8" s="4">
        <f>A4</f>
        <v>7</v>
      </c>
      <c r="C8" s="24"/>
      <c r="D8" s="25"/>
      <c r="E8" s="157"/>
      <c r="F8" s="26" t="str">
        <f>E7</f>
        <v>650</v>
      </c>
      <c r="G8" s="157"/>
      <c r="H8" s="32" t="s">
        <v>9</v>
      </c>
      <c r="I8" s="28" t="s">
        <v>5</v>
      </c>
      <c r="J8" s="29">
        <f>I8:I109*0.3048</f>
        <v>6.0960000000000001</v>
      </c>
      <c r="K8" s="29">
        <f t="shared" si="0"/>
        <v>6</v>
      </c>
      <c r="L8" s="128">
        <v>56</v>
      </c>
      <c r="M8" s="28" t="s">
        <v>11</v>
      </c>
      <c r="N8" s="28" t="s">
        <v>12</v>
      </c>
      <c r="O8" s="30">
        <f>M8*POWER(I8,2)</f>
        <v>10800</v>
      </c>
      <c r="P8" s="135">
        <f t="shared" si="1"/>
        <v>7</v>
      </c>
      <c r="Q8" s="133">
        <f>ROUND(O8/(P8*P8),0)</f>
        <v>220</v>
      </c>
      <c r="R8" s="30">
        <f t="shared" si="2"/>
        <v>7.4</v>
      </c>
      <c r="S8" s="28"/>
      <c r="T8" s="30">
        <f>ROUND(O8/F8,0)</f>
        <v>17</v>
      </c>
    </row>
    <row r="9" spans="1:20">
      <c r="A9" s="10"/>
      <c r="B9" s="4">
        <f>A4</f>
        <v>7</v>
      </c>
      <c r="C9" s="24"/>
      <c r="D9" s="25"/>
      <c r="E9" s="157"/>
      <c r="F9" s="26" t="str">
        <f>E7</f>
        <v>650</v>
      </c>
      <c r="G9" s="157">
        <v>230</v>
      </c>
      <c r="H9" s="27" t="s">
        <v>4</v>
      </c>
      <c r="I9" s="28" t="s">
        <v>5</v>
      </c>
      <c r="J9" s="29">
        <f>I9:I110*0.3048</f>
        <v>6.0960000000000001</v>
      </c>
      <c r="K9" s="29">
        <f t="shared" si="0"/>
        <v>6</v>
      </c>
      <c r="L9" s="128" t="s">
        <v>225</v>
      </c>
      <c r="M9" s="26" t="s">
        <v>14</v>
      </c>
      <c r="N9" s="28" t="s">
        <v>15</v>
      </c>
      <c r="O9" s="30">
        <f>M9*POWER(I9,2)</f>
        <v>69200</v>
      </c>
      <c r="P9" s="135">
        <f t="shared" si="1"/>
        <v>7</v>
      </c>
      <c r="Q9" s="132">
        <f>ROUND(O9/(P9*P9),-2)</f>
        <v>1400</v>
      </c>
      <c r="R9" s="30">
        <f t="shared" si="2"/>
        <v>1.5</v>
      </c>
      <c r="S9" s="28"/>
      <c r="T9" s="30">
        <f>ROUND(O9/F9,0)</f>
        <v>106</v>
      </c>
    </row>
    <row r="10" spans="1:20">
      <c r="A10" s="10"/>
      <c r="B10" s="4">
        <f>A4</f>
        <v>7</v>
      </c>
      <c r="C10" s="24"/>
      <c r="D10" s="25"/>
      <c r="E10" s="157"/>
      <c r="F10" s="26" t="str">
        <f>E7</f>
        <v>650</v>
      </c>
      <c r="G10" s="157"/>
      <c r="H10" s="32" t="s">
        <v>9</v>
      </c>
      <c r="I10" s="28" t="s">
        <v>5</v>
      </c>
      <c r="J10" s="29">
        <f>I10:I111*0.3048</f>
        <v>6.0960000000000001</v>
      </c>
      <c r="K10" s="29">
        <f t="shared" si="0"/>
        <v>6</v>
      </c>
      <c r="L10" s="128" t="s">
        <v>229</v>
      </c>
      <c r="M10" s="28" t="s">
        <v>16</v>
      </c>
      <c r="N10" s="28" t="s">
        <v>17</v>
      </c>
      <c r="O10" s="30">
        <f>M10*POWER(I10,2)</f>
        <v>12800</v>
      </c>
      <c r="P10" s="135">
        <f t="shared" si="1"/>
        <v>7</v>
      </c>
      <c r="Q10" s="133">
        <f>ROUND(O10/(P10*P10),0)</f>
        <v>261</v>
      </c>
      <c r="R10" s="30">
        <f t="shared" si="2"/>
        <v>6.8</v>
      </c>
      <c r="S10" s="28"/>
      <c r="T10" s="30">
        <f>ROUND(O10/F10,0)</f>
        <v>20</v>
      </c>
    </row>
    <row r="11" spans="1:20">
      <c r="A11" s="10"/>
      <c r="B11" s="4">
        <f>A4</f>
        <v>7</v>
      </c>
      <c r="C11" s="33" t="s">
        <v>18</v>
      </c>
      <c r="D11" s="34" t="s">
        <v>3</v>
      </c>
      <c r="E11" s="158" t="s">
        <v>270</v>
      </c>
      <c r="F11" s="35" t="str">
        <f>E11</f>
        <v>300</v>
      </c>
      <c r="G11" s="168">
        <v>120</v>
      </c>
      <c r="H11" s="36" t="s">
        <v>4</v>
      </c>
      <c r="I11" s="37" t="s">
        <v>5</v>
      </c>
      <c r="J11" s="38">
        <f>I11:I112*0.3048</f>
        <v>6.0960000000000001</v>
      </c>
      <c r="K11" s="38">
        <f t="shared" si="0"/>
        <v>6</v>
      </c>
      <c r="L11" s="128" t="s">
        <v>230</v>
      </c>
      <c r="M11" s="37" t="s">
        <v>20</v>
      </c>
      <c r="N11" s="37" t="s">
        <v>21</v>
      </c>
      <c r="O11" s="39">
        <f>M11*POWER(I11,2)</f>
        <v>16400</v>
      </c>
      <c r="P11" s="135">
        <f t="shared" si="1"/>
        <v>7</v>
      </c>
      <c r="Q11" s="132">
        <f>ROUND(O11/(P11*P11),0)</f>
        <v>335</v>
      </c>
      <c r="R11" s="39">
        <f t="shared" si="2"/>
        <v>1.8</v>
      </c>
      <c r="S11" s="40"/>
      <c r="T11" s="39">
        <f>ROUND(O11/F11,0)</f>
        <v>55</v>
      </c>
    </row>
    <row r="12" spans="1:20">
      <c r="A12" s="10"/>
      <c r="B12" s="4">
        <f>A4</f>
        <v>7</v>
      </c>
      <c r="C12" s="33"/>
      <c r="D12" s="34"/>
      <c r="E12" s="158"/>
      <c r="F12" s="35" t="str">
        <f>E11</f>
        <v>300</v>
      </c>
      <c r="G12" s="157"/>
      <c r="H12" s="42" t="s">
        <v>9</v>
      </c>
      <c r="I12" s="37" t="s">
        <v>5</v>
      </c>
      <c r="J12" s="38">
        <f>I12:I113*0.3048</f>
        <v>6.0960000000000001</v>
      </c>
      <c r="K12" s="38">
        <f t="shared" si="0"/>
        <v>6</v>
      </c>
      <c r="L12" s="129" t="s">
        <v>231</v>
      </c>
      <c r="M12" s="37" t="s">
        <v>23</v>
      </c>
      <c r="N12" s="37" t="s">
        <v>24</v>
      </c>
      <c r="O12" s="39">
        <f>M12*POWER(I12,2)</f>
        <v>4400</v>
      </c>
      <c r="P12" s="135">
        <f t="shared" si="1"/>
        <v>7</v>
      </c>
      <c r="Q12" s="132">
        <f>ROUND(O12/(P12*P12),0)</f>
        <v>90</v>
      </c>
      <c r="R12" s="39">
        <f t="shared" si="2"/>
        <v>7.3</v>
      </c>
      <c r="S12" s="35"/>
      <c r="T12" s="39">
        <f>ROUND(O12/F12,0)</f>
        <v>15</v>
      </c>
    </row>
    <row r="13" spans="1:20">
      <c r="A13" s="10"/>
      <c r="B13" s="4">
        <f>A4</f>
        <v>7</v>
      </c>
      <c r="C13" s="33"/>
      <c r="D13" s="34"/>
      <c r="E13" s="158"/>
      <c r="F13" s="35" t="str">
        <f>E11</f>
        <v>300</v>
      </c>
      <c r="G13" s="157">
        <v>230</v>
      </c>
      <c r="H13" s="36" t="s">
        <v>4</v>
      </c>
      <c r="I13" s="37" t="s">
        <v>5</v>
      </c>
      <c r="J13" s="38">
        <f>I13:I114*0.3048</f>
        <v>6.0960000000000001</v>
      </c>
      <c r="K13" s="38">
        <f t="shared" si="0"/>
        <v>6</v>
      </c>
      <c r="L13" s="128" t="s">
        <v>232</v>
      </c>
      <c r="M13" s="37" t="s">
        <v>26</v>
      </c>
      <c r="N13" s="37" t="s">
        <v>27</v>
      </c>
      <c r="O13" s="39">
        <f>M13*POWER(I13,2)</f>
        <v>17600</v>
      </c>
      <c r="P13" s="135">
        <f t="shared" si="1"/>
        <v>7</v>
      </c>
      <c r="Q13" s="132">
        <f>ROUND(O13/(P13*P13),0)</f>
        <v>359</v>
      </c>
      <c r="R13" s="39">
        <f t="shared" si="2"/>
        <v>1.7</v>
      </c>
      <c r="S13" s="40"/>
      <c r="T13" s="39">
        <f>ROUND(O13/F13,0)</f>
        <v>59</v>
      </c>
    </row>
    <row r="14" spans="1:20">
      <c r="A14" s="10"/>
      <c r="B14" s="4">
        <f>A4</f>
        <v>7</v>
      </c>
      <c r="C14" s="33"/>
      <c r="D14" s="34"/>
      <c r="E14" s="158"/>
      <c r="F14" s="35" t="str">
        <f>E11</f>
        <v>300</v>
      </c>
      <c r="G14" s="157"/>
      <c r="H14" s="42" t="s">
        <v>9</v>
      </c>
      <c r="I14" s="37" t="s">
        <v>5</v>
      </c>
      <c r="J14" s="38">
        <f>I14:I115*0.3048</f>
        <v>6.0960000000000001</v>
      </c>
      <c r="K14" s="38">
        <f t="shared" si="0"/>
        <v>6</v>
      </c>
      <c r="L14" s="129" t="s">
        <v>233</v>
      </c>
      <c r="M14" s="37" t="s">
        <v>28</v>
      </c>
      <c r="N14" s="37" t="s">
        <v>29</v>
      </c>
      <c r="O14" s="39">
        <f>M14*POWER(I14,2)</f>
        <v>4000</v>
      </c>
      <c r="P14" s="135">
        <f t="shared" si="1"/>
        <v>7</v>
      </c>
      <c r="Q14" s="132">
        <f>ROUND(O14/(P14*P14),0)</f>
        <v>82</v>
      </c>
      <c r="R14" s="39">
        <f t="shared" si="2"/>
        <v>7</v>
      </c>
      <c r="S14" s="35"/>
      <c r="T14" s="39">
        <f>ROUND(O14/F14,0)</f>
        <v>13</v>
      </c>
    </row>
    <row r="15" spans="1:20">
      <c r="A15" s="10"/>
      <c r="B15" s="4">
        <f>A4</f>
        <v>7</v>
      </c>
      <c r="C15" s="24" t="s">
        <v>30</v>
      </c>
      <c r="D15" s="25" t="s">
        <v>3</v>
      </c>
      <c r="E15" s="157" t="s">
        <v>271</v>
      </c>
      <c r="F15" s="26" t="str">
        <f>E15</f>
        <v>150</v>
      </c>
      <c r="G15" s="168">
        <v>120</v>
      </c>
      <c r="H15" s="27" t="s">
        <v>4</v>
      </c>
      <c r="I15" s="28" t="s">
        <v>5</v>
      </c>
      <c r="J15" s="29">
        <f>I15:I116*0.3048</f>
        <v>6.0960000000000001</v>
      </c>
      <c r="K15" s="29">
        <f t="shared" si="0"/>
        <v>6</v>
      </c>
      <c r="L15" s="129" t="s">
        <v>232</v>
      </c>
      <c r="M15" s="28" t="s">
        <v>28</v>
      </c>
      <c r="N15" s="28" t="s">
        <v>29</v>
      </c>
      <c r="O15" s="30">
        <f>M15*POWER(I15,2)</f>
        <v>4000</v>
      </c>
      <c r="P15" s="135">
        <f t="shared" si="1"/>
        <v>7</v>
      </c>
      <c r="Q15" s="133">
        <f>ROUND(O15/(P15*P15),0)</f>
        <v>82</v>
      </c>
      <c r="R15" s="30">
        <f t="shared" ref="R15:R60" si="3">ROUND(P15*2*TAN(3.14*L15/360),1)</f>
        <v>1.7</v>
      </c>
      <c r="S15" s="43"/>
      <c r="T15" s="30">
        <f>ROUND(O15/F15,0)</f>
        <v>27</v>
      </c>
    </row>
    <row r="16" spans="1:20">
      <c r="A16" s="10"/>
      <c r="B16" s="4">
        <f>A4</f>
        <v>7</v>
      </c>
      <c r="C16" s="24"/>
      <c r="D16" s="25"/>
      <c r="E16" s="157"/>
      <c r="F16" s="26" t="str">
        <f>E15</f>
        <v>150</v>
      </c>
      <c r="G16" s="157"/>
      <c r="H16" s="32" t="s">
        <v>9</v>
      </c>
      <c r="I16" s="28" t="s">
        <v>5</v>
      </c>
      <c r="J16" s="29">
        <f>I16:I117*0.3048</f>
        <v>6.0960000000000001</v>
      </c>
      <c r="K16" s="29">
        <f t="shared" si="0"/>
        <v>6</v>
      </c>
      <c r="L16" s="128" t="s">
        <v>234</v>
      </c>
      <c r="M16" s="28" t="s">
        <v>31</v>
      </c>
      <c r="N16" s="28" t="s">
        <v>32</v>
      </c>
      <c r="O16" s="30">
        <f>M16*POWER(I16,2)</f>
        <v>1600</v>
      </c>
      <c r="P16" s="135">
        <f t="shared" si="1"/>
        <v>7</v>
      </c>
      <c r="Q16" s="133">
        <f>ROUND(O16/(P16*P16),0)</f>
        <v>33</v>
      </c>
      <c r="R16" s="30">
        <f t="shared" si="3"/>
        <v>5.7</v>
      </c>
      <c r="S16" s="44"/>
      <c r="T16" s="30">
        <f>ROUND(O16/F16,0)</f>
        <v>11</v>
      </c>
    </row>
    <row r="17" spans="1:20">
      <c r="A17" s="10"/>
      <c r="B17" s="4">
        <f>A4</f>
        <v>7</v>
      </c>
      <c r="C17" s="24"/>
      <c r="D17" s="25"/>
      <c r="E17" s="157"/>
      <c r="F17" s="26" t="str">
        <f>E15</f>
        <v>150</v>
      </c>
      <c r="G17" s="157">
        <v>230</v>
      </c>
      <c r="H17" s="27" t="s">
        <v>4</v>
      </c>
      <c r="I17" s="26" t="s">
        <v>5</v>
      </c>
      <c r="J17" s="29">
        <f>I17:I118*0.3048</f>
        <v>6.0960000000000001</v>
      </c>
      <c r="K17" s="29">
        <f t="shared" si="0"/>
        <v>6</v>
      </c>
      <c r="L17" s="129" t="s">
        <v>232</v>
      </c>
      <c r="M17" s="26" t="s">
        <v>19</v>
      </c>
      <c r="N17" s="26" t="s">
        <v>33</v>
      </c>
      <c r="O17" s="30">
        <f>M17*POWER(I17,2)</f>
        <v>6000</v>
      </c>
      <c r="P17" s="135">
        <f t="shared" si="1"/>
        <v>7</v>
      </c>
      <c r="Q17" s="133">
        <f>ROUND(O17/(P17*P17),0)</f>
        <v>122</v>
      </c>
      <c r="R17" s="30">
        <f t="shared" si="3"/>
        <v>1.7</v>
      </c>
      <c r="S17" s="26"/>
      <c r="T17" s="30">
        <f>ROUND(O17/F17,0)</f>
        <v>40</v>
      </c>
    </row>
    <row r="18" spans="1:20">
      <c r="A18" s="10"/>
      <c r="B18" s="4">
        <f>A4</f>
        <v>7</v>
      </c>
      <c r="C18" s="24"/>
      <c r="D18" s="25"/>
      <c r="E18" s="157"/>
      <c r="F18" s="26" t="str">
        <f>E15</f>
        <v>150</v>
      </c>
      <c r="G18" s="157"/>
      <c r="H18" s="32" t="s">
        <v>9</v>
      </c>
      <c r="I18" s="28" t="s">
        <v>5</v>
      </c>
      <c r="J18" s="29">
        <f>I18:I119*0.3048</f>
        <v>6.0960000000000001</v>
      </c>
      <c r="K18" s="29">
        <f t="shared" si="0"/>
        <v>6</v>
      </c>
      <c r="L18" s="128" t="s">
        <v>235</v>
      </c>
      <c r="M18" s="28" t="s">
        <v>34</v>
      </c>
      <c r="N18" s="28" t="s">
        <v>35</v>
      </c>
      <c r="O18" s="30">
        <f>M18*POWER(I18,2)</f>
        <v>2000</v>
      </c>
      <c r="P18" s="135">
        <f t="shared" si="1"/>
        <v>7</v>
      </c>
      <c r="Q18" s="133">
        <f>ROUND(O18/(P18*P18),0)</f>
        <v>41</v>
      </c>
      <c r="R18" s="30">
        <f t="shared" si="3"/>
        <v>5.4</v>
      </c>
      <c r="S18" s="44"/>
      <c r="T18" s="30">
        <f>ROUND(O18/F18,0)</f>
        <v>13</v>
      </c>
    </row>
    <row r="19" spans="1:20">
      <c r="A19" s="10"/>
      <c r="B19" s="4">
        <f>A4</f>
        <v>7</v>
      </c>
      <c r="C19" s="33" t="s">
        <v>36</v>
      </c>
      <c r="D19" s="34" t="s">
        <v>3</v>
      </c>
      <c r="E19" s="158" t="s">
        <v>272</v>
      </c>
      <c r="F19" s="35" t="str">
        <f>E19</f>
        <v>1000</v>
      </c>
      <c r="G19" s="168">
        <v>120</v>
      </c>
      <c r="H19" s="36" t="s">
        <v>4</v>
      </c>
      <c r="I19" s="37" t="s">
        <v>5</v>
      </c>
      <c r="J19" s="38">
        <f>I19:I120*0.3048</f>
        <v>6.0960000000000001</v>
      </c>
      <c r="K19" s="38">
        <f t="shared" si="0"/>
        <v>6</v>
      </c>
      <c r="L19" s="128">
        <v>7.5</v>
      </c>
      <c r="M19" s="37" t="s">
        <v>38</v>
      </c>
      <c r="N19" s="37" t="s">
        <v>39</v>
      </c>
      <c r="O19" s="39">
        <f>M19*POWER(I19,2)</f>
        <v>141600</v>
      </c>
      <c r="P19" s="135">
        <f t="shared" si="1"/>
        <v>7</v>
      </c>
      <c r="Q19" s="132">
        <f>ROUND(O19/(P19*P19),0)</f>
        <v>2890</v>
      </c>
      <c r="R19" s="39">
        <f t="shared" si="3"/>
        <v>0.9</v>
      </c>
      <c r="S19" s="37"/>
      <c r="T19" s="39">
        <f>ROUND(O19/F19,0)</f>
        <v>142</v>
      </c>
    </row>
    <row r="20" spans="1:20">
      <c r="A20" s="10"/>
      <c r="B20" s="4">
        <f>A4</f>
        <v>7</v>
      </c>
      <c r="C20" s="33"/>
      <c r="D20" s="34"/>
      <c r="E20" s="158"/>
      <c r="F20" s="35" t="str">
        <f>E19</f>
        <v>1000</v>
      </c>
      <c r="G20" s="157"/>
      <c r="H20" s="41" t="s">
        <v>9</v>
      </c>
      <c r="I20" s="37" t="s">
        <v>5</v>
      </c>
      <c r="J20" s="38">
        <f>I20:I121*0.3048</f>
        <v>6.0960000000000001</v>
      </c>
      <c r="K20" s="38">
        <f t="shared" si="0"/>
        <v>6</v>
      </c>
      <c r="L20" s="130" t="s">
        <v>233</v>
      </c>
      <c r="M20" s="39" t="s">
        <v>32</v>
      </c>
      <c r="N20" s="39" t="s">
        <v>40</v>
      </c>
      <c r="O20" s="39">
        <f>M20*POWER(I20,2)</f>
        <v>17200</v>
      </c>
      <c r="P20" s="135">
        <f t="shared" si="1"/>
        <v>7</v>
      </c>
      <c r="Q20" s="132">
        <f>ROUND(O20/(P20*P20),0)</f>
        <v>351</v>
      </c>
      <c r="R20" s="39">
        <f t="shared" si="3"/>
        <v>7</v>
      </c>
      <c r="S20" s="39"/>
      <c r="T20" s="39">
        <f>ROUND(O20/F20,0)</f>
        <v>17</v>
      </c>
    </row>
    <row r="21" spans="1:20">
      <c r="A21" s="10"/>
      <c r="B21" s="4">
        <f>A4</f>
        <v>7</v>
      </c>
      <c r="C21" s="33"/>
      <c r="D21" s="34"/>
      <c r="E21" s="158"/>
      <c r="F21" s="35" t="str">
        <f>E19</f>
        <v>1000</v>
      </c>
      <c r="G21" s="157">
        <v>230</v>
      </c>
      <c r="H21" s="36" t="s">
        <v>4</v>
      </c>
      <c r="I21" s="37" t="s">
        <v>5</v>
      </c>
      <c r="J21" s="38">
        <f>I21:I122*0.3048</f>
        <v>6.0960000000000001</v>
      </c>
      <c r="K21" s="38">
        <f t="shared" si="0"/>
        <v>6</v>
      </c>
      <c r="L21" s="128">
        <v>9.5</v>
      </c>
      <c r="M21" s="37" t="s">
        <v>41</v>
      </c>
      <c r="N21" s="37" t="s">
        <v>42</v>
      </c>
      <c r="O21" s="39">
        <f>M21*POWER(I21,2)</f>
        <v>143600</v>
      </c>
      <c r="P21" s="135">
        <f t="shared" si="1"/>
        <v>7</v>
      </c>
      <c r="Q21" s="132">
        <f>ROUND(O21/(P21*P21),0)</f>
        <v>2931</v>
      </c>
      <c r="R21" s="39">
        <f t="shared" si="3"/>
        <v>1.2</v>
      </c>
      <c r="S21" s="37"/>
      <c r="T21" s="39">
        <f>ROUND(O21/F21,0)</f>
        <v>144</v>
      </c>
    </row>
    <row r="22" spans="1:20">
      <c r="A22" s="10"/>
      <c r="B22" s="4">
        <f>A4</f>
        <v>7</v>
      </c>
      <c r="C22" s="33"/>
      <c r="D22" s="34"/>
      <c r="E22" s="158"/>
      <c r="F22" s="35" t="str">
        <f>E19</f>
        <v>1000</v>
      </c>
      <c r="G22" s="157"/>
      <c r="H22" s="36" t="s">
        <v>9</v>
      </c>
      <c r="I22" s="37" t="s">
        <v>5</v>
      </c>
      <c r="J22" s="38">
        <f>I22:I123*0.3048</f>
        <v>6.0960000000000001</v>
      </c>
      <c r="K22" s="38">
        <f t="shared" si="0"/>
        <v>6</v>
      </c>
      <c r="L22" s="128" t="s">
        <v>236</v>
      </c>
      <c r="M22" s="37" t="s">
        <v>22</v>
      </c>
      <c r="N22" s="37" t="s">
        <v>43</v>
      </c>
      <c r="O22" s="39">
        <f>M22*POWER(I22,2)</f>
        <v>22000</v>
      </c>
      <c r="P22" s="135">
        <f t="shared" si="1"/>
        <v>7</v>
      </c>
      <c r="Q22" s="132">
        <f>ROUND(O22/(P22*P22),0)</f>
        <v>449</v>
      </c>
      <c r="R22" s="39">
        <f t="shared" si="3"/>
        <v>6.5</v>
      </c>
      <c r="S22" s="37"/>
      <c r="T22" s="39">
        <f>ROUND(O22/F22,0)</f>
        <v>22</v>
      </c>
    </row>
    <row r="23" spans="1:20">
      <c r="A23" s="10"/>
      <c r="B23" s="4">
        <f>A4</f>
        <v>7</v>
      </c>
      <c r="C23" s="45" t="s">
        <v>44</v>
      </c>
      <c r="D23" s="25" t="s">
        <v>3</v>
      </c>
      <c r="E23" s="157" t="s">
        <v>273</v>
      </c>
      <c r="F23" s="26" t="str">
        <f>E23</f>
        <v>2000</v>
      </c>
      <c r="G23" s="168">
        <v>120</v>
      </c>
      <c r="H23" s="31" t="s">
        <v>4</v>
      </c>
      <c r="I23" s="28" t="s">
        <v>5</v>
      </c>
      <c r="J23" s="29">
        <f>I23:I124*0.3048</f>
        <v>6.0960000000000001</v>
      </c>
      <c r="K23" s="29">
        <f t="shared" si="0"/>
        <v>6</v>
      </c>
      <c r="L23" s="130">
        <v>13</v>
      </c>
      <c r="M23" s="30" t="s">
        <v>45</v>
      </c>
      <c r="N23" s="30" t="s">
        <v>46</v>
      </c>
      <c r="O23" s="30">
        <f>M23*POWER(I23,2)</f>
        <v>196000</v>
      </c>
      <c r="P23" s="135">
        <f t="shared" si="1"/>
        <v>7</v>
      </c>
      <c r="Q23" s="133">
        <f>ROUND(O23/(P23*P23),0)</f>
        <v>4000</v>
      </c>
      <c r="R23" s="30">
        <f t="shared" si="3"/>
        <v>1.6</v>
      </c>
      <c r="S23" s="30"/>
      <c r="T23" s="30">
        <f>ROUND(O23/F23,0)</f>
        <v>98</v>
      </c>
    </row>
    <row r="24" spans="1:20">
      <c r="A24" s="10"/>
      <c r="B24" s="4">
        <f>A4</f>
        <v>7</v>
      </c>
      <c r="C24" s="24"/>
      <c r="D24" s="25"/>
      <c r="E24" s="157"/>
      <c r="F24" s="26" t="str">
        <f>E23</f>
        <v>2000</v>
      </c>
      <c r="G24" s="157"/>
      <c r="H24" s="27" t="s">
        <v>9</v>
      </c>
      <c r="I24" s="28" t="s">
        <v>5</v>
      </c>
      <c r="J24" s="29">
        <f>I24:I125*0.3048</f>
        <v>6.0960000000000001</v>
      </c>
      <c r="K24" s="29">
        <f t="shared" si="0"/>
        <v>6</v>
      </c>
      <c r="L24" s="128" t="s">
        <v>237</v>
      </c>
      <c r="M24" s="28" t="s">
        <v>47</v>
      </c>
      <c r="N24" s="26" t="s">
        <v>48</v>
      </c>
      <c r="O24" s="30">
        <f>M24*POWER(I24,2)</f>
        <v>32800</v>
      </c>
      <c r="P24" s="135">
        <f t="shared" si="1"/>
        <v>7</v>
      </c>
      <c r="Q24" s="133">
        <f>ROUND(O24/(P24*P24),0)</f>
        <v>669</v>
      </c>
      <c r="R24" s="30">
        <f t="shared" si="3"/>
        <v>8.1</v>
      </c>
      <c r="S24" s="28"/>
      <c r="T24" s="30">
        <f>ROUND(O24/F24,0)</f>
        <v>16</v>
      </c>
    </row>
    <row r="25" spans="1:20">
      <c r="A25" s="10"/>
      <c r="B25" s="4">
        <f>A4</f>
        <v>7</v>
      </c>
      <c r="C25" s="24"/>
      <c r="D25" s="25"/>
      <c r="E25" s="157"/>
      <c r="F25" s="26" t="str">
        <f>E23</f>
        <v>2000</v>
      </c>
      <c r="G25" s="157">
        <v>230</v>
      </c>
      <c r="H25" s="31" t="s">
        <v>4</v>
      </c>
      <c r="I25" s="28" t="s">
        <v>5</v>
      </c>
      <c r="J25" s="29">
        <f>I25:I126*0.3048</f>
        <v>6.0960000000000001</v>
      </c>
      <c r="K25" s="29">
        <f t="shared" si="0"/>
        <v>6</v>
      </c>
      <c r="L25" s="128" t="s">
        <v>225</v>
      </c>
      <c r="M25" s="30" t="s">
        <v>49</v>
      </c>
      <c r="N25" s="30" t="s">
        <v>50</v>
      </c>
      <c r="O25" s="30">
        <f>M25*POWER(I25,2)</f>
        <v>168800</v>
      </c>
      <c r="P25" s="135">
        <f t="shared" si="1"/>
        <v>7</v>
      </c>
      <c r="Q25" s="133">
        <f>ROUND(O25/(P25*P25),0)</f>
        <v>3445</v>
      </c>
      <c r="R25" s="30">
        <f t="shared" si="3"/>
        <v>1.5</v>
      </c>
      <c r="S25" s="30"/>
      <c r="T25" s="30">
        <f>ROUND(O25/F25,0)</f>
        <v>84</v>
      </c>
    </row>
    <row r="26" spans="1:20">
      <c r="A26" s="10"/>
      <c r="B26" s="4">
        <f>A4</f>
        <v>7</v>
      </c>
      <c r="C26" s="24"/>
      <c r="D26" s="25"/>
      <c r="E26" s="157"/>
      <c r="F26" s="26" t="str">
        <f>E23</f>
        <v>2000</v>
      </c>
      <c r="G26" s="157"/>
      <c r="H26" s="32" t="s">
        <v>9</v>
      </c>
      <c r="I26" s="28" t="s">
        <v>5</v>
      </c>
      <c r="J26" s="29">
        <f>I26:I127*0.3048</f>
        <v>6.0960000000000001</v>
      </c>
      <c r="K26" s="29">
        <f t="shared" si="0"/>
        <v>6</v>
      </c>
      <c r="L26" s="128">
        <v>56</v>
      </c>
      <c r="M26" s="28" t="s">
        <v>51</v>
      </c>
      <c r="N26" s="28" t="s">
        <v>52</v>
      </c>
      <c r="O26" s="30">
        <f>M26*POWER(I26,2)</f>
        <v>36000</v>
      </c>
      <c r="P26" s="135">
        <f t="shared" si="1"/>
        <v>7</v>
      </c>
      <c r="Q26" s="133">
        <f>ROUND(O26/(P26*P26),0)</f>
        <v>735</v>
      </c>
      <c r="R26" s="30">
        <f t="shared" si="3"/>
        <v>7.4</v>
      </c>
      <c r="S26" s="28"/>
      <c r="T26" s="30">
        <f>ROUND(O26/F26,0)</f>
        <v>18</v>
      </c>
    </row>
    <row r="27" spans="1:20">
      <c r="A27" s="10"/>
      <c r="B27" s="4">
        <f>A4</f>
        <v>7</v>
      </c>
      <c r="C27" s="33" t="s">
        <v>53</v>
      </c>
      <c r="D27" s="34" t="s">
        <v>3</v>
      </c>
      <c r="E27" s="158" t="s">
        <v>274</v>
      </c>
      <c r="F27" s="35" t="str">
        <f>E27</f>
        <v>5000</v>
      </c>
      <c r="G27" s="158" t="s">
        <v>268</v>
      </c>
      <c r="H27" s="36" t="s">
        <v>4</v>
      </c>
      <c r="I27" s="37" t="s">
        <v>5</v>
      </c>
      <c r="J27" s="38">
        <f>I27:I128*0.3048</f>
        <v>6.0960000000000001</v>
      </c>
      <c r="K27" s="38">
        <f t="shared" si="0"/>
        <v>6</v>
      </c>
      <c r="L27" s="128">
        <v>16</v>
      </c>
      <c r="M27" s="37" t="s">
        <v>54</v>
      </c>
      <c r="N27" s="37" t="s">
        <v>55</v>
      </c>
      <c r="O27" s="39">
        <f>M27*POWER(I27,2)</f>
        <v>372800</v>
      </c>
      <c r="P27" s="135">
        <f t="shared" si="1"/>
        <v>7</v>
      </c>
      <c r="Q27" s="132">
        <f>ROUND(O27/(P27*P27),-2)</f>
        <v>7600</v>
      </c>
      <c r="R27" s="39">
        <f t="shared" si="3"/>
        <v>2</v>
      </c>
      <c r="S27" s="37"/>
      <c r="T27" s="39">
        <f>ROUND(O27/F27,0)</f>
        <v>75</v>
      </c>
    </row>
    <row r="28" spans="1:20">
      <c r="A28" s="10"/>
      <c r="B28" s="4">
        <f>A4</f>
        <v>7</v>
      </c>
      <c r="C28" s="33"/>
      <c r="D28" s="34"/>
      <c r="E28" s="158"/>
      <c r="F28" s="35" t="str">
        <f>E27</f>
        <v>5000</v>
      </c>
      <c r="G28" s="158"/>
      <c r="H28" s="41" t="s">
        <v>9</v>
      </c>
      <c r="I28" s="37" t="s">
        <v>5</v>
      </c>
      <c r="J28" s="38">
        <f>I28:I129*0.3048</f>
        <v>6.0960000000000001</v>
      </c>
      <c r="K28" s="38">
        <f t="shared" si="0"/>
        <v>6</v>
      </c>
      <c r="L28" s="128">
        <v>50.6</v>
      </c>
      <c r="M28" s="39" t="s">
        <v>56</v>
      </c>
      <c r="N28" s="39" t="s">
        <v>57</v>
      </c>
      <c r="O28" s="39">
        <f>M28*POWER(I28,2)</f>
        <v>115600</v>
      </c>
      <c r="P28" s="135">
        <f t="shared" si="1"/>
        <v>7</v>
      </c>
      <c r="Q28" s="132">
        <f>ROUND(O28/(P28*P28),-2)</f>
        <v>2400</v>
      </c>
      <c r="R28" s="39">
        <f t="shared" si="3"/>
        <v>6.6</v>
      </c>
      <c r="S28" s="39"/>
      <c r="T28" s="39">
        <f>ROUND(O28/F28,0)</f>
        <v>23</v>
      </c>
    </row>
    <row r="29" spans="1:20">
      <c r="A29" s="10"/>
      <c r="B29" s="4">
        <f>A4</f>
        <v>7</v>
      </c>
      <c r="C29" s="33"/>
      <c r="D29" s="34"/>
      <c r="E29" s="158"/>
      <c r="F29" s="35" t="str">
        <f>E27</f>
        <v>5000</v>
      </c>
      <c r="G29" s="158" t="s">
        <v>227</v>
      </c>
      <c r="H29" s="36" t="s">
        <v>4</v>
      </c>
      <c r="I29" s="37" t="s">
        <v>5</v>
      </c>
      <c r="J29" s="38">
        <f>I29:I130*0.3048</f>
        <v>6.0960000000000001</v>
      </c>
      <c r="K29" s="38">
        <f t="shared" si="0"/>
        <v>6</v>
      </c>
      <c r="L29" s="128" t="s">
        <v>238</v>
      </c>
      <c r="M29" s="37" t="s">
        <v>58</v>
      </c>
      <c r="N29" s="37" t="s">
        <v>59</v>
      </c>
      <c r="O29" s="39">
        <f>M29*POWER(I29,2)</f>
        <v>589600</v>
      </c>
      <c r="P29" s="135">
        <f t="shared" si="1"/>
        <v>7</v>
      </c>
      <c r="Q29" s="132">
        <f>ROUND(O29/(P29*P29),-2)</f>
        <v>12000</v>
      </c>
      <c r="R29" s="39">
        <f t="shared" si="3"/>
        <v>1.3</v>
      </c>
      <c r="S29" s="37"/>
      <c r="T29" s="39">
        <f>ROUND(O29/F29,0)</f>
        <v>118</v>
      </c>
    </row>
    <row r="30" spans="1:20">
      <c r="A30" s="10"/>
      <c r="B30" s="4">
        <f>A4</f>
        <v>7</v>
      </c>
      <c r="C30" s="33"/>
      <c r="D30" s="34"/>
      <c r="E30" s="158"/>
      <c r="F30" s="35" t="str">
        <f>E27</f>
        <v>5000</v>
      </c>
      <c r="G30" s="158"/>
      <c r="H30" s="36" t="s">
        <v>9</v>
      </c>
      <c r="I30" s="37" t="s">
        <v>5</v>
      </c>
      <c r="J30" s="38">
        <f>I30:I131*0.3048</f>
        <v>6.0960000000000001</v>
      </c>
      <c r="K30" s="38">
        <f t="shared" si="0"/>
        <v>6</v>
      </c>
      <c r="L30" s="128" t="s">
        <v>239</v>
      </c>
      <c r="M30" s="37" t="s">
        <v>60</v>
      </c>
      <c r="N30" s="37" t="s">
        <v>61</v>
      </c>
      <c r="O30" s="39">
        <f>M30*POWER(I30,2)</f>
        <v>133600</v>
      </c>
      <c r="P30" s="135">
        <f t="shared" si="1"/>
        <v>7</v>
      </c>
      <c r="Q30" s="132">
        <f>ROUND(O30/(P30*P30),-2)</f>
        <v>2700</v>
      </c>
      <c r="R30" s="39">
        <f t="shared" si="3"/>
        <v>6.2</v>
      </c>
      <c r="S30" s="37"/>
      <c r="T30" s="39">
        <f>ROUND(O30/F30,0)</f>
        <v>27</v>
      </c>
    </row>
    <row r="31" spans="1:20">
      <c r="A31" s="10"/>
      <c r="B31" s="4">
        <f>A4</f>
        <v>7</v>
      </c>
      <c r="C31" s="24" t="s">
        <v>62</v>
      </c>
      <c r="D31" s="25" t="s">
        <v>3</v>
      </c>
      <c r="E31" s="157" t="s">
        <v>275</v>
      </c>
      <c r="F31" s="26" t="str">
        <f>E31</f>
        <v>12000</v>
      </c>
      <c r="G31" s="168">
        <v>120</v>
      </c>
      <c r="H31" s="31" t="s">
        <v>4</v>
      </c>
      <c r="I31" s="28" t="s">
        <v>5</v>
      </c>
      <c r="J31" s="29">
        <f>I31:I132*0.3048</f>
        <v>6.0960000000000001</v>
      </c>
      <c r="K31" s="29">
        <f t="shared" si="0"/>
        <v>6</v>
      </c>
      <c r="L31" s="130" t="s">
        <v>228</v>
      </c>
      <c r="M31" s="30" t="s">
        <v>63</v>
      </c>
      <c r="N31" s="30" t="s">
        <v>64</v>
      </c>
      <c r="O31" s="30">
        <f>M31*POWER(I31,2)</f>
        <v>1738800</v>
      </c>
      <c r="P31" s="135">
        <f t="shared" si="1"/>
        <v>7</v>
      </c>
      <c r="Q31" s="133">
        <f>ROUND(O31/(P31*P31),-2)</f>
        <v>35500</v>
      </c>
      <c r="R31" s="30">
        <f t="shared" si="3"/>
        <v>1.6</v>
      </c>
      <c r="S31" s="30"/>
      <c r="T31" s="30">
        <f>ROUND(O31/F31,0)</f>
        <v>145</v>
      </c>
    </row>
    <row r="32" spans="1:20">
      <c r="A32" s="10"/>
      <c r="B32" s="4">
        <f>A4</f>
        <v>7</v>
      </c>
      <c r="C32" s="24"/>
      <c r="D32" s="25"/>
      <c r="E32" s="157"/>
      <c r="F32" s="26" t="str">
        <f>E31</f>
        <v>12000</v>
      </c>
      <c r="G32" s="157"/>
      <c r="H32" s="32" t="s">
        <v>9</v>
      </c>
      <c r="I32" s="28" t="s">
        <v>5</v>
      </c>
      <c r="J32" s="29">
        <f>I32:I133*0.3048</f>
        <v>6.0960000000000001</v>
      </c>
      <c r="K32" s="29">
        <f t="shared" si="0"/>
        <v>6</v>
      </c>
      <c r="L32" s="128" t="s">
        <v>231</v>
      </c>
      <c r="M32" s="28" t="s">
        <v>65</v>
      </c>
      <c r="N32" s="28" t="s">
        <v>66</v>
      </c>
      <c r="O32" s="30">
        <f>M32*POWER(I32,2)</f>
        <v>297600</v>
      </c>
      <c r="P32" s="135">
        <f t="shared" si="1"/>
        <v>7</v>
      </c>
      <c r="Q32" s="133">
        <f>ROUND(O32/(P32*P32),-2)</f>
        <v>6100</v>
      </c>
      <c r="R32" s="30">
        <f t="shared" si="3"/>
        <v>7.3</v>
      </c>
      <c r="S32" s="28"/>
      <c r="T32" s="30">
        <f>ROUND(O32/F32,0)</f>
        <v>25</v>
      </c>
    </row>
    <row r="33" spans="1:20">
      <c r="A33" s="10"/>
      <c r="B33" s="4">
        <f>A4</f>
        <v>7</v>
      </c>
      <c r="C33" s="24"/>
      <c r="D33" s="25"/>
      <c r="E33" s="157"/>
      <c r="F33" s="26" t="str">
        <f>E31</f>
        <v>12000</v>
      </c>
      <c r="G33" s="157">
        <v>230</v>
      </c>
      <c r="H33" s="31" t="s">
        <v>4</v>
      </c>
      <c r="I33" s="28" t="s">
        <v>5</v>
      </c>
      <c r="J33" s="29">
        <f>I33:I134*0.3048</f>
        <v>6.0960000000000001</v>
      </c>
      <c r="K33" s="29">
        <f t="shared" si="0"/>
        <v>6</v>
      </c>
      <c r="L33" s="130" t="s">
        <v>232</v>
      </c>
      <c r="M33" s="30" t="s">
        <v>67</v>
      </c>
      <c r="N33" s="30" t="s">
        <v>68</v>
      </c>
      <c r="O33" s="30">
        <f>M33*POWER(I33,2)</f>
        <v>1648800</v>
      </c>
      <c r="P33" s="135">
        <f t="shared" si="1"/>
        <v>7</v>
      </c>
      <c r="Q33" s="133">
        <f>ROUND(O33/(P33*P33),-2)</f>
        <v>33600</v>
      </c>
      <c r="R33" s="30">
        <f t="shared" si="3"/>
        <v>1.7</v>
      </c>
      <c r="S33" s="30"/>
      <c r="T33" s="30">
        <f>ROUND(O33/F33,0)</f>
        <v>137</v>
      </c>
    </row>
    <row r="34" spans="1:20">
      <c r="A34" s="10"/>
      <c r="B34" s="4">
        <f>A4</f>
        <v>7</v>
      </c>
      <c r="C34" s="24"/>
      <c r="D34" s="25"/>
      <c r="E34" s="157"/>
      <c r="F34" s="26" t="str">
        <f>E31</f>
        <v>12000</v>
      </c>
      <c r="G34" s="157"/>
      <c r="H34" s="32" t="s">
        <v>9</v>
      </c>
      <c r="I34" s="28" t="s">
        <v>5</v>
      </c>
      <c r="J34" s="29">
        <f>I34:I135*0.3048</f>
        <v>6.0960000000000001</v>
      </c>
      <c r="K34" s="29">
        <f t="shared" si="0"/>
        <v>6</v>
      </c>
      <c r="L34" s="128" t="s">
        <v>240</v>
      </c>
      <c r="M34" s="28" t="s">
        <v>69</v>
      </c>
      <c r="N34" s="28" t="s">
        <v>70</v>
      </c>
      <c r="O34" s="30">
        <f>M34*POWER(I34,2)</f>
        <v>287600</v>
      </c>
      <c r="P34" s="135">
        <f t="shared" si="1"/>
        <v>7</v>
      </c>
      <c r="Q34" s="133">
        <f>ROUND(O34/(P34*P34),-2)</f>
        <v>5900</v>
      </c>
      <c r="R34" s="30">
        <f t="shared" si="3"/>
        <v>7.4</v>
      </c>
      <c r="S34" s="28"/>
      <c r="T34" s="30">
        <f>ROUND(O34/F34,0)</f>
        <v>24</v>
      </c>
    </row>
    <row r="35" spans="1:20">
      <c r="A35" s="10"/>
      <c r="B35" s="4">
        <f>A4</f>
        <v>7</v>
      </c>
      <c r="C35" s="33" t="s">
        <v>71</v>
      </c>
      <c r="D35" s="47" t="s">
        <v>3</v>
      </c>
      <c r="E35" s="158" t="s">
        <v>276</v>
      </c>
      <c r="F35" s="35" t="str">
        <f>E35</f>
        <v>24000</v>
      </c>
      <c r="G35" s="158" t="s">
        <v>227</v>
      </c>
      <c r="H35" s="36" t="s">
        <v>4</v>
      </c>
      <c r="I35" s="37" t="s">
        <v>5</v>
      </c>
      <c r="J35" s="38">
        <f>I35:I136*0.3048</f>
        <v>6.0960000000000001</v>
      </c>
      <c r="K35" s="38">
        <f t="shared" si="0"/>
        <v>6</v>
      </c>
      <c r="L35" s="128" t="s">
        <v>228</v>
      </c>
      <c r="M35" s="37" t="s">
        <v>72</v>
      </c>
      <c r="N35" s="37" t="s">
        <v>73</v>
      </c>
      <c r="O35" s="39">
        <f>M35*POWER(I35,2)</f>
        <v>3227600</v>
      </c>
      <c r="P35" s="135">
        <f t="shared" si="1"/>
        <v>7</v>
      </c>
      <c r="Q35" s="132">
        <f>ROUND(O35/(P35*P35),-2)</f>
        <v>65900</v>
      </c>
      <c r="R35" s="39">
        <f t="shared" si="3"/>
        <v>1.6</v>
      </c>
      <c r="S35" s="37"/>
      <c r="T35" s="39">
        <f>ROUND(O35/F35,0)</f>
        <v>134</v>
      </c>
    </row>
    <row r="36" spans="1:20">
      <c r="A36" s="10"/>
      <c r="B36" s="4">
        <f>A4</f>
        <v>7</v>
      </c>
      <c r="C36" s="33"/>
      <c r="D36" s="47"/>
      <c r="E36" s="158"/>
      <c r="F36" s="35" t="str">
        <f>E35</f>
        <v>24000</v>
      </c>
      <c r="G36" s="158"/>
      <c r="H36" s="36" t="s">
        <v>9</v>
      </c>
      <c r="I36" s="37" t="s">
        <v>5</v>
      </c>
      <c r="J36" s="38">
        <f>I36:I137*0.3048</f>
        <v>6.0960000000000001</v>
      </c>
      <c r="K36" s="38">
        <f t="shared" si="0"/>
        <v>6</v>
      </c>
      <c r="L36" s="128" t="s">
        <v>240</v>
      </c>
      <c r="M36" s="37" t="s">
        <v>74</v>
      </c>
      <c r="N36" s="37" t="s">
        <v>75</v>
      </c>
      <c r="O36" s="39">
        <f>M36*POWER(I36,2)</f>
        <v>520800</v>
      </c>
      <c r="P36" s="135">
        <f t="shared" si="1"/>
        <v>7</v>
      </c>
      <c r="Q36" s="132">
        <f>ROUND(O36/(P36*P36),-2)</f>
        <v>10600</v>
      </c>
      <c r="R36" s="39">
        <f t="shared" si="3"/>
        <v>7.4</v>
      </c>
      <c r="S36" s="37"/>
      <c r="T36" s="39">
        <f>ROUND(O36/F36,0)</f>
        <v>22</v>
      </c>
    </row>
    <row r="37" spans="1:20">
      <c r="A37" s="10"/>
      <c r="B37" s="4">
        <f>A4</f>
        <v>7</v>
      </c>
      <c r="C37" s="24" t="s">
        <v>76</v>
      </c>
      <c r="D37" s="152" t="s">
        <v>265</v>
      </c>
      <c r="E37" s="157" t="s">
        <v>277</v>
      </c>
      <c r="F37" s="26" t="str">
        <f>E37</f>
        <v>750</v>
      </c>
      <c r="G37" s="168">
        <v>120</v>
      </c>
      <c r="H37" s="32" t="s">
        <v>4</v>
      </c>
      <c r="I37" s="28" t="s">
        <v>5</v>
      </c>
      <c r="J37" s="29">
        <f>I37:I138*0.3048</f>
        <v>6.0960000000000001</v>
      </c>
      <c r="K37" s="29">
        <f t="shared" si="0"/>
        <v>6</v>
      </c>
      <c r="L37" s="128" t="s">
        <v>241</v>
      </c>
      <c r="M37" s="28" t="s">
        <v>78</v>
      </c>
      <c r="N37" s="28" t="s">
        <v>79</v>
      </c>
      <c r="O37" s="30">
        <f>M37*POWER(I37,2)</f>
        <v>71600</v>
      </c>
      <c r="P37" s="135">
        <f t="shared" si="1"/>
        <v>7</v>
      </c>
      <c r="Q37" s="133">
        <f>ROUND(O37/(P37*P37),0)</f>
        <v>1461</v>
      </c>
      <c r="R37" s="30">
        <f t="shared" si="3"/>
        <v>2.6</v>
      </c>
      <c r="S37" s="28"/>
      <c r="T37" s="30">
        <f>ROUND(O37/F37,0)</f>
        <v>95</v>
      </c>
    </row>
    <row r="38" spans="1:20">
      <c r="A38" s="10"/>
      <c r="B38" s="4">
        <f>A4</f>
        <v>7</v>
      </c>
      <c r="C38" s="24"/>
      <c r="D38" s="142"/>
      <c r="E38" s="157"/>
      <c r="F38" s="26" t="str">
        <f>E37</f>
        <v>750</v>
      </c>
      <c r="G38" s="157"/>
      <c r="H38" s="31" t="s">
        <v>9</v>
      </c>
      <c r="I38" s="28" t="s">
        <v>5</v>
      </c>
      <c r="J38" s="29">
        <f>I38:I139*0.3048</f>
        <v>6.0960000000000001</v>
      </c>
      <c r="K38" s="29">
        <f t="shared" si="0"/>
        <v>6</v>
      </c>
      <c r="L38" s="130" t="s">
        <v>242</v>
      </c>
      <c r="M38" s="30" t="s">
        <v>80</v>
      </c>
      <c r="N38" s="30" t="s">
        <v>81</v>
      </c>
      <c r="O38" s="30">
        <f>M38*POWER(I38,2)</f>
        <v>11600</v>
      </c>
      <c r="P38" s="135">
        <f t="shared" si="1"/>
        <v>7</v>
      </c>
      <c r="Q38" s="133">
        <f>ROUND(O38/(P38*P38),0)</f>
        <v>237</v>
      </c>
      <c r="R38" s="30">
        <f t="shared" si="3"/>
        <v>9.6</v>
      </c>
      <c r="S38" s="28"/>
      <c r="T38" s="30">
        <f>ROUND(O38/F38,0)</f>
        <v>15</v>
      </c>
    </row>
    <row r="39" spans="1:20">
      <c r="A39" s="10"/>
      <c r="B39" s="4">
        <f>A4</f>
        <v>7</v>
      </c>
      <c r="C39" s="24"/>
      <c r="D39" s="142"/>
      <c r="E39" s="157"/>
      <c r="F39" s="26" t="str">
        <f>E37</f>
        <v>750</v>
      </c>
      <c r="G39" s="157">
        <v>230</v>
      </c>
      <c r="H39" s="31" t="s">
        <v>4</v>
      </c>
      <c r="I39" s="28" t="s">
        <v>5</v>
      </c>
      <c r="J39" s="29">
        <f>I39:I140*0.3048</f>
        <v>6.0960000000000001</v>
      </c>
      <c r="K39" s="29">
        <f t="shared" ref="K39:K70" si="4">ROUNDDOWN(J39,1)</f>
        <v>6</v>
      </c>
      <c r="L39" s="128" t="s">
        <v>241</v>
      </c>
      <c r="M39" s="30" t="s">
        <v>82</v>
      </c>
      <c r="N39" s="30" t="s">
        <v>83</v>
      </c>
      <c r="O39" s="30">
        <f>M39*POWER(I39,2)</f>
        <v>57200</v>
      </c>
      <c r="P39" s="135">
        <f t="shared" ref="P39:P70" si="5">B39</f>
        <v>7</v>
      </c>
      <c r="Q39" s="133">
        <f>ROUND(O39/(P39*P39),0)</f>
        <v>1167</v>
      </c>
      <c r="R39" s="30">
        <f t="shared" si="3"/>
        <v>2.6</v>
      </c>
      <c r="S39" s="30"/>
      <c r="T39" s="30">
        <f>ROUND(O39/F39,0)</f>
        <v>76</v>
      </c>
    </row>
    <row r="40" spans="1:20">
      <c r="A40" s="10"/>
      <c r="B40" s="4">
        <f>A4</f>
        <v>7</v>
      </c>
      <c r="C40" s="24"/>
      <c r="D40" s="142"/>
      <c r="E40" s="157"/>
      <c r="F40" s="26" t="str">
        <f>E37</f>
        <v>750</v>
      </c>
      <c r="G40" s="157"/>
      <c r="H40" s="31" t="s">
        <v>9</v>
      </c>
      <c r="I40" s="28" t="s">
        <v>5</v>
      </c>
      <c r="J40" s="29">
        <f>I40:I141*0.3048</f>
        <v>6.0960000000000001</v>
      </c>
      <c r="K40" s="29">
        <f t="shared" si="4"/>
        <v>6</v>
      </c>
      <c r="L40" s="130" t="s">
        <v>243</v>
      </c>
      <c r="M40" s="30" t="s">
        <v>84</v>
      </c>
      <c r="N40" s="30" t="s">
        <v>85</v>
      </c>
      <c r="O40" s="30">
        <f>M40*POWER(I40,2)</f>
        <v>9200</v>
      </c>
      <c r="P40" s="135">
        <f t="shared" si="5"/>
        <v>7</v>
      </c>
      <c r="Q40" s="133">
        <f>Q7</f>
        <v>1100</v>
      </c>
      <c r="R40" s="30">
        <f t="shared" si="3"/>
        <v>10.4</v>
      </c>
      <c r="S40" s="30"/>
      <c r="T40" s="30">
        <f>ROUND(O40/F40,0)</f>
        <v>12</v>
      </c>
    </row>
    <row r="41" spans="1:20">
      <c r="A41" s="10"/>
      <c r="B41" s="4">
        <f>A4</f>
        <v>7</v>
      </c>
      <c r="C41" s="48" t="s">
        <v>86</v>
      </c>
      <c r="D41" s="155" t="s">
        <v>265</v>
      </c>
      <c r="E41" s="158" t="s">
        <v>273</v>
      </c>
      <c r="F41" s="35" t="str">
        <f>E41</f>
        <v>2000</v>
      </c>
      <c r="G41" s="168">
        <v>120</v>
      </c>
      <c r="H41" s="41" t="s">
        <v>4</v>
      </c>
      <c r="I41" s="37" t="s">
        <v>5</v>
      </c>
      <c r="J41" s="38">
        <f>I41:I142*0.3048</f>
        <v>6.0960000000000001</v>
      </c>
      <c r="K41" s="38">
        <f t="shared" si="4"/>
        <v>6</v>
      </c>
      <c r="L41" s="128" t="s">
        <v>244</v>
      </c>
      <c r="M41" s="39" t="s">
        <v>87</v>
      </c>
      <c r="N41" s="39" t="s">
        <v>88</v>
      </c>
      <c r="O41" s="39">
        <f>M41*POWER(I41,2)</f>
        <v>132800</v>
      </c>
      <c r="P41" s="135">
        <f t="shared" si="5"/>
        <v>7</v>
      </c>
      <c r="Q41" s="132">
        <f>ROUND(O41/(P41*P41),-2)</f>
        <v>2700</v>
      </c>
      <c r="R41" s="39">
        <f t="shared" si="3"/>
        <v>2.5</v>
      </c>
      <c r="S41" s="39"/>
      <c r="T41" s="39">
        <f>ROUND(O41/F41,0)</f>
        <v>66</v>
      </c>
    </row>
    <row r="42" spans="1:20">
      <c r="A42" s="10"/>
      <c r="B42" s="4">
        <f>A4</f>
        <v>7</v>
      </c>
      <c r="C42" s="48"/>
      <c r="D42" s="143"/>
      <c r="E42" s="158"/>
      <c r="F42" s="35" t="str">
        <f>E41</f>
        <v>2000</v>
      </c>
      <c r="G42" s="157"/>
      <c r="H42" s="36" t="s">
        <v>9</v>
      </c>
      <c r="I42" s="37" t="s">
        <v>5</v>
      </c>
      <c r="J42" s="38">
        <f>I42:I143*0.3048</f>
        <v>6.0960000000000001</v>
      </c>
      <c r="K42" s="38">
        <f t="shared" si="4"/>
        <v>6</v>
      </c>
      <c r="L42" s="128" t="s">
        <v>233</v>
      </c>
      <c r="M42" s="37" t="s">
        <v>89</v>
      </c>
      <c r="N42" s="37" t="s">
        <v>90</v>
      </c>
      <c r="O42" s="39">
        <f>M42*POWER(I42,2)</f>
        <v>27200</v>
      </c>
      <c r="P42" s="135">
        <f t="shared" si="5"/>
        <v>7</v>
      </c>
      <c r="Q42" s="132">
        <f>ROUND(O42/(P42*P42),-2)</f>
        <v>600</v>
      </c>
      <c r="R42" s="39">
        <f t="shared" si="3"/>
        <v>7</v>
      </c>
      <c r="S42" s="37"/>
      <c r="T42" s="39">
        <f>ROUND(O42/F42,0)</f>
        <v>14</v>
      </c>
    </row>
    <row r="43" spans="1:20">
      <c r="A43" s="10"/>
      <c r="B43" s="4">
        <f>A4</f>
        <v>7</v>
      </c>
      <c r="C43" s="48"/>
      <c r="D43" s="143"/>
      <c r="E43" s="158"/>
      <c r="F43" s="35" t="str">
        <f>E41</f>
        <v>2000</v>
      </c>
      <c r="G43" s="157">
        <v>230</v>
      </c>
      <c r="H43" s="36" t="s">
        <v>4</v>
      </c>
      <c r="I43" s="37" t="s">
        <v>5</v>
      </c>
      <c r="J43" s="38">
        <f>I43:I144*0.3048</f>
        <v>6.0960000000000001</v>
      </c>
      <c r="K43" s="38">
        <f t="shared" si="4"/>
        <v>6</v>
      </c>
      <c r="L43" s="128" t="s">
        <v>245</v>
      </c>
      <c r="M43" s="37" t="s">
        <v>91</v>
      </c>
      <c r="N43" s="37" t="s">
        <v>92</v>
      </c>
      <c r="O43" s="39">
        <f>M43*POWER(I43,2)</f>
        <v>109200</v>
      </c>
      <c r="P43" s="135">
        <f t="shared" si="5"/>
        <v>7</v>
      </c>
      <c r="Q43" s="132">
        <f>ROUND(O43/(P43*P43),-2)</f>
        <v>2200</v>
      </c>
      <c r="R43" s="39">
        <f t="shared" si="3"/>
        <v>3</v>
      </c>
      <c r="S43" s="37"/>
      <c r="T43" s="39">
        <f>ROUND(O43/F43,0)</f>
        <v>55</v>
      </c>
    </row>
    <row r="44" spans="1:20">
      <c r="A44" s="11"/>
      <c r="B44" s="5">
        <f>A4</f>
        <v>7</v>
      </c>
      <c r="C44" s="48"/>
      <c r="D44" s="143"/>
      <c r="E44" s="158"/>
      <c r="F44" s="35" t="str">
        <f>E41</f>
        <v>2000</v>
      </c>
      <c r="G44" s="157"/>
      <c r="H44" s="36" t="s">
        <v>9</v>
      </c>
      <c r="I44" s="37" t="s">
        <v>5</v>
      </c>
      <c r="J44" s="38">
        <f>I44:I145*0.3048</f>
        <v>6.0960000000000001</v>
      </c>
      <c r="K44" s="38">
        <f t="shared" si="4"/>
        <v>6</v>
      </c>
      <c r="L44" s="128" t="s">
        <v>246</v>
      </c>
      <c r="M44" s="37" t="s">
        <v>93</v>
      </c>
      <c r="N44" s="37" t="s">
        <v>94</v>
      </c>
      <c r="O44" s="39">
        <f>M44*POWER(I44,2)</f>
        <v>23200</v>
      </c>
      <c r="P44" s="135">
        <f t="shared" si="5"/>
        <v>7</v>
      </c>
      <c r="Q44" s="132">
        <f>ROUND(O44/(P44*P44),0)</f>
        <v>473</v>
      </c>
      <c r="R44" s="39">
        <f t="shared" si="3"/>
        <v>8.4</v>
      </c>
      <c r="S44" s="37"/>
      <c r="T44" s="39">
        <f>ROUND(O44/F44,0)</f>
        <v>12</v>
      </c>
    </row>
    <row r="45" spans="1:20">
      <c r="A45" s="12" t="s">
        <v>213</v>
      </c>
      <c r="B45" s="3">
        <f>A4</f>
        <v>7</v>
      </c>
      <c r="C45" s="24" t="s">
        <v>95</v>
      </c>
      <c r="D45" s="49" t="s">
        <v>3</v>
      </c>
      <c r="E45" s="157" t="s">
        <v>269</v>
      </c>
      <c r="F45" s="26" t="str">
        <f>E45</f>
        <v>650</v>
      </c>
      <c r="G45" s="168">
        <v>120</v>
      </c>
      <c r="H45" s="27" t="s">
        <v>4</v>
      </c>
      <c r="I45" s="28" t="s">
        <v>5</v>
      </c>
      <c r="J45" s="29">
        <f>I45:I146*0.3048</f>
        <v>6.0960000000000001</v>
      </c>
      <c r="K45" s="29">
        <f t="shared" si="4"/>
        <v>6</v>
      </c>
      <c r="L45" s="128">
        <v>8.5</v>
      </c>
      <c r="M45" s="28" t="s">
        <v>96</v>
      </c>
      <c r="N45" s="26" t="s">
        <v>97</v>
      </c>
      <c r="O45" s="30">
        <f>M45*POWER(I45,2)</f>
        <v>72000</v>
      </c>
      <c r="P45" s="135">
        <f t="shared" si="5"/>
        <v>7</v>
      </c>
      <c r="Q45" s="133">
        <f>ROUND(O45/(P45*P45),0)</f>
        <v>1469</v>
      </c>
      <c r="R45" s="30">
        <f t="shared" si="3"/>
        <v>1</v>
      </c>
      <c r="S45" s="26"/>
      <c r="T45" s="30">
        <f>ROUND(O45/F45,0)</f>
        <v>111</v>
      </c>
    </row>
    <row r="46" spans="1:20">
      <c r="A46" s="13"/>
      <c r="B46" s="3">
        <f>A4</f>
        <v>7</v>
      </c>
      <c r="C46" s="24"/>
      <c r="D46" s="49"/>
      <c r="E46" s="157"/>
      <c r="F46" s="26" t="str">
        <f>E45</f>
        <v>650</v>
      </c>
      <c r="G46" s="157"/>
      <c r="H46" s="27" t="s">
        <v>9</v>
      </c>
      <c r="I46" s="28" t="s">
        <v>5</v>
      </c>
      <c r="J46" s="29">
        <f>I46:I147*0.3048</f>
        <v>6.0960000000000001</v>
      </c>
      <c r="K46" s="29">
        <f t="shared" si="4"/>
        <v>6</v>
      </c>
      <c r="L46" s="129">
        <v>59</v>
      </c>
      <c r="M46" s="28" t="s">
        <v>98</v>
      </c>
      <c r="N46" s="26" t="s">
        <v>99</v>
      </c>
      <c r="O46" s="30">
        <f>M46*POWER(I46,2)</f>
        <v>7200</v>
      </c>
      <c r="P46" s="135">
        <f t="shared" si="5"/>
        <v>7</v>
      </c>
      <c r="Q46" s="133">
        <f>ROUND(O46/(P46*P46),0)</f>
        <v>147</v>
      </c>
      <c r="R46" s="30">
        <f t="shared" si="3"/>
        <v>7.9</v>
      </c>
      <c r="S46" s="26"/>
      <c r="T46" s="30">
        <f>ROUND(O46/F46,0)</f>
        <v>11</v>
      </c>
    </row>
    <row r="47" spans="1:20">
      <c r="A47" s="13"/>
      <c r="B47" s="3">
        <f>A4</f>
        <v>7</v>
      </c>
      <c r="C47" s="50" t="s">
        <v>100</v>
      </c>
      <c r="D47" s="51" t="s">
        <v>3</v>
      </c>
      <c r="E47" s="159" t="s">
        <v>278</v>
      </c>
      <c r="F47" s="52" t="str">
        <f>E47</f>
        <v>100</v>
      </c>
      <c r="G47" s="157">
        <v>230</v>
      </c>
      <c r="H47" s="53" t="s">
        <v>4</v>
      </c>
      <c r="I47" s="52" t="s">
        <v>19</v>
      </c>
      <c r="J47" s="54">
        <f>I47:I148*0.3048</f>
        <v>4.5720000000000001</v>
      </c>
      <c r="K47" s="54">
        <f t="shared" si="4"/>
        <v>4.5</v>
      </c>
      <c r="L47" s="129">
        <v>10</v>
      </c>
      <c r="M47" s="52" t="s">
        <v>13</v>
      </c>
      <c r="N47" s="52" t="s">
        <v>101</v>
      </c>
      <c r="O47" s="55">
        <f>M47*POWER(I47,2)</f>
        <v>2700</v>
      </c>
      <c r="P47" s="135">
        <f t="shared" si="5"/>
        <v>7</v>
      </c>
      <c r="Q47" s="133">
        <f>ROUND(O47/(P47*P47),0)</f>
        <v>55</v>
      </c>
      <c r="R47" s="55">
        <f t="shared" si="3"/>
        <v>1.2</v>
      </c>
      <c r="S47" s="52"/>
      <c r="T47" s="55">
        <f>ROUND(O47/F47,0)</f>
        <v>27</v>
      </c>
    </row>
    <row r="48" spans="1:20">
      <c r="A48" s="13"/>
      <c r="B48" s="3">
        <f>A4</f>
        <v>7</v>
      </c>
      <c r="C48" s="50"/>
      <c r="D48" s="51"/>
      <c r="E48" s="159"/>
      <c r="F48" s="52" t="str">
        <f>E47</f>
        <v>100</v>
      </c>
      <c r="G48" s="157"/>
      <c r="H48" s="57" t="s">
        <v>9</v>
      </c>
      <c r="I48" s="58" t="s">
        <v>19</v>
      </c>
      <c r="J48" s="54">
        <f>I48:I149*0.3048</f>
        <v>4.5720000000000001</v>
      </c>
      <c r="K48" s="54">
        <f t="shared" si="4"/>
        <v>4.5</v>
      </c>
      <c r="L48" s="128">
        <v>30.5</v>
      </c>
      <c r="M48" s="58">
        <v>5.3</v>
      </c>
      <c r="N48" s="58" t="s">
        <v>102</v>
      </c>
      <c r="O48" s="55">
        <f>M48*POWER(I48,2)</f>
        <v>1192.5</v>
      </c>
      <c r="P48" s="135">
        <f t="shared" si="5"/>
        <v>7</v>
      </c>
      <c r="Q48" s="133">
        <f>ROUND(O48/(P48*P48),0)</f>
        <v>24</v>
      </c>
      <c r="R48" s="55">
        <f t="shared" si="3"/>
        <v>3.8</v>
      </c>
      <c r="S48" s="58"/>
      <c r="T48" s="55">
        <f>ROUND(O48/F48,0)</f>
        <v>12</v>
      </c>
    </row>
    <row r="49" spans="1:20">
      <c r="A49" s="13"/>
      <c r="B49" s="3">
        <f>A4</f>
        <v>7</v>
      </c>
      <c r="C49" s="24" t="s">
        <v>103</v>
      </c>
      <c r="D49" s="25" t="s">
        <v>3</v>
      </c>
      <c r="E49" s="157" t="s">
        <v>270</v>
      </c>
      <c r="F49" s="26" t="str">
        <f>E49</f>
        <v>300</v>
      </c>
      <c r="G49" s="157">
        <v>120</v>
      </c>
      <c r="H49" s="27" t="s">
        <v>4</v>
      </c>
      <c r="I49" s="26" t="s">
        <v>19</v>
      </c>
      <c r="J49" s="29">
        <f>I49:I150*0.3048</f>
        <v>4.5720000000000001</v>
      </c>
      <c r="K49" s="29">
        <f t="shared" si="4"/>
        <v>4.5</v>
      </c>
      <c r="L49" s="129">
        <v>6.3</v>
      </c>
      <c r="M49" s="26" t="s">
        <v>104</v>
      </c>
      <c r="N49" s="26" t="s">
        <v>105</v>
      </c>
      <c r="O49" s="30">
        <f>M49*POWER(I49,2)</f>
        <v>24750</v>
      </c>
      <c r="P49" s="135">
        <f t="shared" si="5"/>
        <v>7</v>
      </c>
      <c r="Q49" s="133">
        <f>ROUND(O49/(P49*P49),0)</f>
        <v>505</v>
      </c>
      <c r="R49" s="30">
        <f t="shared" si="3"/>
        <v>0.8</v>
      </c>
      <c r="S49" s="26"/>
      <c r="T49" s="30">
        <f>ROUND(O49/F49,0)</f>
        <v>83</v>
      </c>
    </row>
    <row r="50" spans="1:20">
      <c r="A50" s="13"/>
      <c r="B50" s="3">
        <f>A4</f>
        <v>7</v>
      </c>
      <c r="C50" s="24"/>
      <c r="D50" s="25"/>
      <c r="E50" s="157"/>
      <c r="F50" s="26" t="str">
        <f>E49</f>
        <v>300</v>
      </c>
      <c r="G50" s="157"/>
      <c r="H50" s="32" t="s">
        <v>9</v>
      </c>
      <c r="I50" s="28" t="s">
        <v>19</v>
      </c>
      <c r="J50" s="29">
        <f>I50:I151*0.3048</f>
        <v>4.5720000000000001</v>
      </c>
      <c r="K50" s="29">
        <f t="shared" si="4"/>
        <v>4.5</v>
      </c>
      <c r="L50" s="128">
        <v>36.5</v>
      </c>
      <c r="M50" s="28" t="s">
        <v>5</v>
      </c>
      <c r="N50" s="28" t="s">
        <v>106</v>
      </c>
      <c r="O50" s="30">
        <f>M50*POWER(I50,2)</f>
        <v>4500</v>
      </c>
      <c r="P50" s="135">
        <f t="shared" si="5"/>
        <v>7</v>
      </c>
      <c r="Q50" s="133">
        <f>ROUND(O50/(P50*P50),0)</f>
        <v>92</v>
      </c>
      <c r="R50" s="30">
        <f t="shared" si="3"/>
        <v>4.5999999999999996</v>
      </c>
      <c r="S50" s="44"/>
      <c r="T50" s="30">
        <f>ROUND(O50/F50,0)</f>
        <v>15</v>
      </c>
    </row>
    <row r="51" spans="1:20">
      <c r="A51" s="13"/>
      <c r="B51" s="3">
        <f>A4</f>
        <v>7</v>
      </c>
      <c r="C51" s="50" t="s">
        <v>107</v>
      </c>
      <c r="D51" s="51" t="s">
        <v>3</v>
      </c>
      <c r="E51" s="159" t="s">
        <v>272</v>
      </c>
      <c r="F51" s="52" t="str">
        <f>E51</f>
        <v>1000</v>
      </c>
      <c r="G51" s="159">
        <v>120</v>
      </c>
      <c r="H51" s="53" t="s">
        <v>4</v>
      </c>
      <c r="I51" s="52" t="s">
        <v>5</v>
      </c>
      <c r="J51" s="54">
        <f>I51:I152*0.3048</f>
        <v>6.0960000000000001</v>
      </c>
      <c r="K51" s="54">
        <f t="shared" si="4"/>
        <v>6</v>
      </c>
      <c r="L51" s="129">
        <v>8.5</v>
      </c>
      <c r="M51" s="52" t="s">
        <v>108</v>
      </c>
      <c r="N51" s="52" t="s">
        <v>109</v>
      </c>
      <c r="O51" s="55">
        <f>M51*POWER(I51,2)</f>
        <v>176000</v>
      </c>
      <c r="P51" s="135">
        <f t="shared" si="5"/>
        <v>7</v>
      </c>
      <c r="Q51" s="133">
        <f>ROUND(O51/(P51*P51),0)</f>
        <v>3592</v>
      </c>
      <c r="R51" s="55">
        <f t="shared" si="3"/>
        <v>1</v>
      </c>
      <c r="S51" s="52"/>
      <c r="T51" s="55">
        <f>ROUND(O51/F51,0)</f>
        <v>176</v>
      </c>
    </row>
    <row r="52" spans="1:20">
      <c r="A52" s="13"/>
      <c r="B52" s="3">
        <f>A4</f>
        <v>7</v>
      </c>
      <c r="C52" s="50"/>
      <c r="D52" s="51"/>
      <c r="E52" s="159"/>
      <c r="F52" s="52" t="str">
        <f>E51</f>
        <v>1000</v>
      </c>
      <c r="G52" s="159"/>
      <c r="H52" s="57" t="s">
        <v>9</v>
      </c>
      <c r="I52" s="58" t="s">
        <v>5</v>
      </c>
      <c r="J52" s="54">
        <f>I52:I153*0.3048</f>
        <v>6.0960000000000001</v>
      </c>
      <c r="K52" s="54">
        <f t="shared" si="4"/>
        <v>6</v>
      </c>
      <c r="L52" s="128">
        <v>46</v>
      </c>
      <c r="M52" s="58" t="s">
        <v>110</v>
      </c>
      <c r="N52" s="58" t="s">
        <v>111</v>
      </c>
      <c r="O52" s="55">
        <f>M52*POWER(I52,2)</f>
        <v>18000</v>
      </c>
      <c r="P52" s="135">
        <f t="shared" si="5"/>
        <v>7</v>
      </c>
      <c r="Q52" s="133">
        <f>ROUND(O52/(P52*P52),0)</f>
        <v>367</v>
      </c>
      <c r="R52" s="55">
        <f t="shared" si="3"/>
        <v>5.9</v>
      </c>
      <c r="S52" s="58"/>
      <c r="T52" s="55">
        <f>ROUND(O52/F52,0)</f>
        <v>18</v>
      </c>
    </row>
    <row r="53" spans="1:20">
      <c r="A53" s="13"/>
      <c r="B53" s="3">
        <f>A4</f>
        <v>7</v>
      </c>
      <c r="C53" s="24" t="s">
        <v>112</v>
      </c>
      <c r="D53" s="25" t="s">
        <v>3</v>
      </c>
      <c r="E53" s="157" t="s">
        <v>273</v>
      </c>
      <c r="F53" s="26" t="str">
        <f>E53</f>
        <v>2000</v>
      </c>
      <c r="G53" s="157">
        <v>120</v>
      </c>
      <c r="H53" s="27" t="s">
        <v>4</v>
      </c>
      <c r="I53" s="26" t="s">
        <v>5</v>
      </c>
      <c r="J53" s="29">
        <f>I53:I154*0.3048</f>
        <v>6.0960000000000001</v>
      </c>
      <c r="K53" s="29">
        <f t="shared" si="4"/>
        <v>6</v>
      </c>
      <c r="L53" s="129">
        <v>9.6999999999999993</v>
      </c>
      <c r="M53" s="26" t="s">
        <v>37</v>
      </c>
      <c r="N53" s="26" t="s">
        <v>113</v>
      </c>
      <c r="O53" s="30">
        <f>M53*POWER(I53,2)</f>
        <v>400000</v>
      </c>
      <c r="P53" s="135">
        <f t="shared" si="5"/>
        <v>7</v>
      </c>
      <c r="Q53" s="133">
        <f>ROUND(O53/(P53*P53),0)</f>
        <v>8163</v>
      </c>
      <c r="R53" s="30">
        <f t="shared" si="3"/>
        <v>1.2</v>
      </c>
      <c r="S53" s="26"/>
      <c r="T53" s="30">
        <f>ROUND(O53/F53,0)</f>
        <v>200</v>
      </c>
    </row>
    <row r="54" spans="1:20">
      <c r="A54" s="13"/>
      <c r="B54" s="3">
        <f>A4</f>
        <v>7</v>
      </c>
      <c r="C54" s="24"/>
      <c r="D54" s="25"/>
      <c r="E54" s="157"/>
      <c r="F54" s="26" t="str">
        <f>E53</f>
        <v>2000</v>
      </c>
      <c r="G54" s="157"/>
      <c r="H54" s="31" t="s">
        <v>9</v>
      </c>
      <c r="I54" s="28" t="s">
        <v>5</v>
      </c>
      <c r="J54" s="29">
        <f>I54:I155*0.3048</f>
        <v>6.0960000000000001</v>
      </c>
      <c r="K54" s="29">
        <f t="shared" si="4"/>
        <v>6</v>
      </c>
      <c r="L54" s="130">
        <v>47</v>
      </c>
      <c r="M54" s="30" t="s">
        <v>114</v>
      </c>
      <c r="N54" s="30" t="s">
        <v>115</v>
      </c>
      <c r="O54" s="30">
        <f>M54*POWER(I54,2)</f>
        <v>52000</v>
      </c>
      <c r="P54" s="135">
        <f t="shared" si="5"/>
        <v>7</v>
      </c>
      <c r="Q54" s="133">
        <f>ROUND(O54/(P54*P54),0)</f>
        <v>1061</v>
      </c>
      <c r="R54" s="30">
        <f t="shared" si="3"/>
        <v>6.1</v>
      </c>
      <c r="S54" s="28"/>
      <c r="T54" s="30">
        <f>ROUND(O54/F54,0)</f>
        <v>26</v>
      </c>
    </row>
    <row r="55" spans="1:20">
      <c r="A55" s="13"/>
      <c r="B55" s="3">
        <f>A4</f>
        <v>7</v>
      </c>
      <c r="C55" s="50" t="s">
        <v>116</v>
      </c>
      <c r="D55" s="51" t="s">
        <v>3</v>
      </c>
      <c r="E55" s="159" t="s">
        <v>274</v>
      </c>
      <c r="F55" s="52" t="str">
        <f>E55</f>
        <v>5000</v>
      </c>
      <c r="G55" s="159">
        <v>120</v>
      </c>
      <c r="H55" s="53" t="s">
        <v>4</v>
      </c>
      <c r="I55" s="52" t="s">
        <v>5</v>
      </c>
      <c r="J55" s="54">
        <f>I55:I156*0.3048</f>
        <v>6.0960000000000001</v>
      </c>
      <c r="K55" s="54">
        <f t="shared" si="4"/>
        <v>6</v>
      </c>
      <c r="L55" s="129">
        <v>9.6999999999999993</v>
      </c>
      <c r="M55" s="52" t="s">
        <v>37</v>
      </c>
      <c r="N55" s="52" t="s">
        <v>113</v>
      </c>
      <c r="O55" s="55">
        <f>M55*POWER(I55,2)</f>
        <v>400000</v>
      </c>
      <c r="P55" s="135">
        <f t="shared" si="5"/>
        <v>7</v>
      </c>
      <c r="Q55" s="133">
        <f>ROUND(O55/(P55*P55),0)</f>
        <v>8163</v>
      </c>
      <c r="R55" s="55">
        <f t="shared" si="3"/>
        <v>1.2</v>
      </c>
      <c r="S55" s="52"/>
      <c r="T55" s="55">
        <f>ROUND(O55/F55,0)</f>
        <v>80</v>
      </c>
    </row>
    <row r="56" spans="1:20">
      <c r="A56" s="13"/>
      <c r="B56" s="3">
        <f>A4</f>
        <v>7</v>
      </c>
      <c r="C56" s="50"/>
      <c r="D56" s="51"/>
      <c r="E56" s="159"/>
      <c r="F56" s="52" t="str">
        <f>E55</f>
        <v>5000</v>
      </c>
      <c r="G56" s="159"/>
      <c r="H56" s="57" t="s">
        <v>9</v>
      </c>
      <c r="I56" s="58" t="s">
        <v>5</v>
      </c>
      <c r="J56" s="54">
        <f>I56:I157*0.3048</f>
        <v>6.0960000000000001</v>
      </c>
      <c r="K56" s="54">
        <f t="shared" si="4"/>
        <v>6</v>
      </c>
      <c r="L56" s="128">
        <v>47</v>
      </c>
      <c r="M56" s="58" t="s">
        <v>114</v>
      </c>
      <c r="N56" s="58" t="s">
        <v>115</v>
      </c>
      <c r="O56" s="55">
        <f>M56*POWER(I56,2)</f>
        <v>52000</v>
      </c>
      <c r="P56" s="135">
        <f t="shared" si="5"/>
        <v>7</v>
      </c>
      <c r="Q56" s="133">
        <f>ROUND(O56/(P56*P56),0)</f>
        <v>1061</v>
      </c>
      <c r="R56" s="55">
        <f t="shared" si="3"/>
        <v>6.1</v>
      </c>
      <c r="S56" s="58"/>
      <c r="T56" s="55">
        <f>ROUND(O56/F56,0)</f>
        <v>10</v>
      </c>
    </row>
    <row r="57" spans="1:20">
      <c r="A57" s="13"/>
      <c r="B57" s="3">
        <f>A4</f>
        <v>7</v>
      </c>
      <c r="C57" s="24" t="s">
        <v>117</v>
      </c>
      <c r="D57" s="25" t="s">
        <v>3</v>
      </c>
      <c r="E57" s="157" t="s">
        <v>275</v>
      </c>
      <c r="F57" s="26" t="str">
        <f>E57</f>
        <v>12000</v>
      </c>
      <c r="G57" s="157">
        <v>120</v>
      </c>
      <c r="H57" s="27" t="s">
        <v>4</v>
      </c>
      <c r="I57" s="26" t="s">
        <v>5</v>
      </c>
      <c r="J57" s="29">
        <f>I57:I158*0.3048</f>
        <v>6.0960000000000001</v>
      </c>
      <c r="K57" s="29">
        <f t="shared" si="4"/>
        <v>6</v>
      </c>
      <c r="L57" s="129">
        <v>12</v>
      </c>
      <c r="M57" s="26" t="s">
        <v>118</v>
      </c>
      <c r="N57" s="26" t="s">
        <v>119</v>
      </c>
      <c r="O57" s="30">
        <f>M57*POWER(I57,2)</f>
        <v>3680000</v>
      </c>
      <c r="P57" s="135">
        <f t="shared" si="5"/>
        <v>7</v>
      </c>
      <c r="Q57" s="133">
        <f>ROUND(O57/(P57*P57),0)</f>
        <v>75102</v>
      </c>
      <c r="R57" s="30">
        <f t="shared" si="3"/>
        <v>1.5</v>
      </c>
      <c r="S57" s="26"/>
      <c r="T57" s="30">
        <f>ROUND(O57/F57,0)</f>
        <v>307</v>
      </c>
    </row>
    <row r="58" spans="1:20">
      <c r="A58" s="13"/>
      <c r="B58" s="3">
        <f>A4</f>
        <v>7</v>
      </c>
      <c r="C58" s="24"/>
      <c r="D58" s="25"/>
      <c r="E58" s="157"/>
      <c r="F58" s="26" t="str">
        <f>E57</f>
        <v>12000</v>
      </c>
      <c r="G58" s="157"/>
      <c r="H58" s="31" t="s">
        <v>9</v>
      </c>
      <c r="I58" s="28" t="s">
        <v>5</v>
      </c>
      <c r="J58" s="29">
        <f>I58:I159*0.3048</f>
        <v>6.0960000000000001</v>
      </c>
      <c r="K58" s="29">
        <f t="shared" si="4"/>
        <v>6</v>
      </c>
      <c r="L58" s="130">
        <v>54</v>
      </c>
      <c r="M58" s="28" t="s">
        <v>120</v>
      </c>
      <c r="N58" s="30" t="s">
        <v>121</v>
      </c>
      <c r="O58" s="30">
        <f>M58*POWER(I58,2)</f>
        <v>440000</v>
      </c>
      <c r="P58" s="135">
        <f t="shared" si="5"/>
        <v>7</v>
      </c>
      <c r="Q58" s="133">
        <f>ROUND(O58/(P58*P58),0)</f>
        <v>8980</v>
      </c>
      <c r="R58" s="30">
        <f t="shared" si="3"/>
        <v>7.1</v>
      </c>
      <c r="S58" s="30"/>
      <c r="T58" s="30">
        <f>ROUND(O58/F58,0)</f>
        <v>37</v>
      </c>
    </row>
    <row r="59" spans="1:20" ht="18" customHeight="1">
      <c r="A59" s="13"/>
      <c r="B59" s="3">
        <f>A4</f>
        <v>7</v>
      </c>
      <c r="C59" s="50" t="s">
        <v>122</v>
      </c>
      <c r="D59" s="150" t="s">
        <v>265</v>
      </c>
      <c r="E59" s="159" t="s">
        <v>269</v>
      </c>
      <c r="F59" s="52" t="str">
        <f>E59</f>
        <v>650</v>
      </c>
      <c r="G59" s="159">
        <v>120</v>
      </c>
      <c r="H59" s="53" t="s">
        <v>4</v>
      </c>
      <c r="I59" s="52" t="s">
        <v>5</v>
      </c>
      <c r="J59" s="54">
        <f>I59:I160*0.3048</f>
        <v>6.0960000000000001</v>
      </c>
      <c r="K59" s="54">
        <f t="shared" si="4"/>
        <v>6</v>
      </c>
      <c r="L59" s="129">
        <v>19</v>
      </c>
      <c r="M59" s="52" t="s">
        <v>123</v>
      </c>
      <c r="N59" s="52" t="s">
        <v>124</v>
      </c>
      <c r="O59" s="55">
        <f>M59*POWER(I59,2)</f>
        <v>78000</v>
      </c>
      <c r="P59" s="135">
        <f t="shared" si="5"/>
        <v>7</v>
      </c>
      <c r="Q59" s="133">
        <f>ROUND(O59/(P59*P59),0)</f>
        <v>1592</v>
      </c>
      <c r="R59" s="55">
        <f t="shared" si="3"/>
        <v>2.2999999999999998</v>
      </c>
      <c r="S59" s="52"/>
      <c r="T59" s="55">
        <f>ROUND(O59/F59,0)</f>
        <v>120</v>
      </c>
    </row>
    <row r="60" spans="1:20">
      <c r="A60" s="13"/>
      <c r="B60" s="3">
        <f>A4</f>
        <v>7</v>
      </c>
      <c r="C60" s="50"/>
      <c r="D60" s="151"/>
      <c r="E60" s="159"/>
      <c r="F60" s="52" t="str">
        <f>E59</f>
        <v>650</v>
      </c>
      <c r="G60" s="159"/>
      <c r="H60" s="56" t="s">
        <v>9</v>
      </c>
      <c r="I60" s="58" t="s">
        <v>5</v>
      </c>
      <c r="J60" s="54">
        <f>I60:I161*0.3048</f>
        <v>6.0960000000000001</v>
      </c>
      <c r="K60" s="54">
        <f t="shared" si="4"/>
        <v>6</v>
      </c>
      <c r="L60" s="130">
        <v>58</v>
      </c>
      <c r="M60" s="58" t="s">
        <v>5</v>
      </c>
      <c r="N60" s="55" t="s">
        <v>106</v>
      </c>
      <c r="O60" s="55">
        <f>M60*POWER(I60,2)</f>
        <v>8000</v>
      </c>
      <c r="P60" s="135">
        <f t="shared" si="5"/>
        <v>7</v>
      </c>
      <c r="Q60" s="133">
        <f>ROUND(O60/(P60*P60),0)</f>
        <v>163</v>
      </c>
      <c r="R60" s="55">
        <f t="shared" si="3"/>
        <v>7.8</v>
      </c>
      <c r="S60" s="59"/>
      <c r="T60" s="55">
        <f>ROUND(O60/F60,0)</f>
        <v>12</v>
      </c>
    </row>
    <row r="61" spans="1:20">
      <c r="A61" s="13"/>
      <c r="B61" s="3">
        <f>A4</f>
        <v>7</v>
      </c>
      <c r="C61" s="24" t="s">
        <v>125</v>
      </c>
      <c r="D61" s="152" t="s">
        <v>265</v>
      </c>
      <c r="E61" s="157" t="s">
        <v>272</v>
      </c>
      <c r="F61" s="26" t="str">
        <f>E61</f>
        <v>1000</v>
      </c>
      <c r="G61" s="157">
        <v>120</v>
      </c>
      <c r="H61" s="27" t="s">
        <v>4</v>
      </c>
      <c r="I61" s="26" t="s">
        <v>5</v>
      </c>
      <c r="J61" s="29">
        <f>I61:I162*0.3048</f>
        <v>6.0960000000000001</v>
      </c>
      <c r="K61" s="29">
        <f t="shared" si="4"/>
        <v>6</v>
      </c>
      <c r="L61" s="129">
        <v>21</v>
      </c>
      <c r="M61" s="26" t="s">
        <v>123</v>
      </c>
      <c r="N61" s="26" t="s">
        <v>124</v>
      </c>
      <c r="O61" s="30">
        <f>M61*POWER(I61,2)</f>
        <v>78000</v>
      </c>
      <c r="P61" s="135">
        <f t="shared" si="5"/>
        <v>7</v>
      </c>
      <c r="Q61" s="133">
        <f>ROUND(O61/(P61*P61),0)</f>
        <v>1592</v>
      </c>
      <c r="R61" s="30">
        <f t="shared" ref="R61:R64" si="6">ROUND(P61*2*TAN(3.14*L61/360),1)</f>
        <v>2.6</v>
      </c>
      <c r="S61" s="26"/>
      <c r="T61" s="30">
        <f>ROUND(O61/F61,0)</f>
        <v>78</v>
      </c>
    </row>
    <row r="62" spans="1:20">
      <c r="A62" s="13"/>
      <c r="B62" s="3">
        <f>A4</f>
        <v>7</v>
      </c>
      <c r="C62" s="24"/>
      <c r="D62" s="142"/>
      <c r="E62" s="157"/>
      <c r="F62" s="26" t="str">
        <f>E61</f>
        <v>1000</v>
      </c>
      <c r="G62" s="157"/>
      <c r="H62" s="32" t="s">
        <v>9</v>
      </c>
      <c r="I62" s="28" t="s">
        <v>5</v>
      </c>
      <c r="J62" s="29">
        <f>I62:I163*0.3048</f>
        <v>6.0960000000000001</v>
      </c>
      <c r="K62" s="29">
        <f t="shared" si="4"/>
        <v>6</v>
      </c>
      <c r="L62" s="128">
        <v>59</v>
      </c>
      <c r="M62" s="28" t="s">
        <v>126</v>
      </c>
      <c r="N62" s="28" t="s">
        <v>127</v>
      </c>
      <c r="O62" s="30">
        <f>M62*POWER(I62,2)</f>
        <v>10000</v>
      </c>
      <c r="P62" s="135">
        <f t="shared" si="5"/>
        <v>7</v>
      </c>
      <c r="Q62" s="133">
        <f>ROUND(O62/(P62*P62),0)</f>
        <v>204</v>
      </c>
      <c r="R62" s="30">
        <f t="shared" si="6"/>
        <v>7.9</v>
      </c>
      <c r="S62" s="44"/>
      <c r="T62" s="30">
        <f>ROUND(O62/F62,0)</f>
        <v>10</v>
      </c>
    </row>
    <row r="63" spans="1:20">
      <c r="A63" s="13"/>
      <c r="B63" s="3">
        <f>A4</f>
        <v>7</v>
      </c>
      <c r="C63" s="50" t="s">
        <v>128</v>
      </c>
      <c r="D63" s="153" t="s">
        <v>265</v>
      </c>
      <c r="E63" s="159" t="s">
        <v>273</v>
      </c>
      <c r="F63" s="52" t="str">
        <f>E63</f>
        <v>2000</v>
      </c>
      <c r="G63" s="159">
        <v>120</v>
      </c>
      <c r="H63" s="53" t="s">
        <v>4</v>
      </c>
      <c r="I63" s="52" t="s">
        <v>5</v>
      </c>
      <c r="J63" s="54">
        <f>I63:I164*0.3048</f>
        <v>6.0960000000000001</v>
      </c>
      <c r="K63" s="54">
        <f t="shared" si="4"/>
        <v>6</v>
      </c>
      <c r="L63" s="129">
        <v>36</v>
      </c>
      <c r="M63" s="52" t="s">
        <v>129</v>
      </c>
      <c r="N63" s="52" t="s">
        <v>130</v>
      </c>
      <c r="O63" s="55">
        <f>M63*POWER(I63,2)</f>
        <v>62000</v>
      </c>
      <c r="P63" s="135">
        <f t="shared" si="5"/>
        <v>7</v>
      </c>
      <c r="Q63" s="133">
        <f>ROUND(O63/(P63*P63),0)</f>
        <v>1265</v>
      </c>
      <c r="R63" s="55">
        <f t="shared" si="6"/>
        <v>4.5</v>
      </c>
      <c r="S63" s="52"/>
      <c r="T63" s="55">
        <f>ROUND(O63/F63,0)</f>
        <v>31</v>
      </c>
    </row>
    <row r="64" spans="1:20" ht="15.75" thickBot="1">
      <c r="A64" s="13"/>
      <c r="B64" s="3">
        <f>A4</f>
        <v>7</v>
      </c>
      <c r="C64" s="50"/>
      <c r="D64" s="144"/>
      <c r="E64" s="159"/>
      <c r="F64" s="52" t="str">
        <f>E63</f>
        <v>2000</v>
      </c>
      <c r="G64" s="159"/>
      <c r="H64" s="53" t="s">
        <v>9</v>
      </c>
      <c r="I64" s="52" t="s">
        <v>5</v>
      </c>
      <c r="J64" s="54">
        <f>I64:I165*0.3048</f>
        <v>6.0960000000000001</v>
      </c>
      <c r="K64" s="54">
        <f t="shared" si="4"/>
        <v>6</v>
      </c>
      <c r="L64" s="129">
        <v>89</v>
      </c>
      <c r="M64" s="52" t="s">
        <v>5</v>
      </c>
      <c r="N64" s="52" t="s">
        <v>106</v>
      </c>
      <c r="O64" s="55">
        <f>M64*POWER(I64,2)</f>
        <v>8000</v>
      </c>
      <c r="P64" s="135">
        <f t="shared" si="5"/>
        <v>7</v>
      </c>
      <c r="Q64" s="133">
        <f>ROUND(O64/(P64*P64),0)</f>
        <v>163</v>
      </c>
      <c r="R64" s="55">
        <f t="shared" si="6"/>
        <v>13.7</v>
      </c>
      <c r="S64" s="60"/>
      <c r="T64" s="55">
        <f>ROUND(O64/F64,0)</f>
        <v>4</v>
      </c>
    </row>
    <row r="65" spans="1:20">
      <c r="A65" s="14" t="s">
        <v>220</v>
      </c>
      <c r="B65" s="3">
        <f>A4</f>
        <v>7</v>
      </c>
      <c r="C65" s="24" t="s">
        <v>131</v>
      </c>
      <c r="D65" s="152" t="s">
        <v>265</v>
      </c>
      <c r="E65" s="157" t="s">
        <v>272</v>
      </c>
      <c r="F65" s="26" t="str">
        <f>E65</f>
        <v>1000</v>
      </c>
      <c r="G65" s="157">
        <v>120</v>
      </c>
      <c r="H65" s="32" t="s">
        <v>4</v>
      </c>
      <c r="I65" s="28" t="s">
        <v>5</v>
      </c>
      <c r="J65" s="29">
        <f>I65:I166*0.3048</f>
        <v>6.0960000000000001</v>
      </c>
      <c r="K65" s="29">
        <f t="shared" si="4"/>
        <v>6</v>
      </c>
      <c r="L65" s="128" t="s">
        <v>228</v>
      </c>
      <c r="M65" s="28" t="s">
        <v>60</v>
      </c>
      <c r="N65" s="28" t="s">
        <v>61</v>
      </c>
      <c r="O65" s="30">
        <f>M65*POWER(I65,2)</f>
        <v>133600</v>
      </c>
      <c r="P65" s="135">
        <f t="shared" si="5"/>
        <v>7</v>
      </c>
      <c r="Q65" s="133">
        <f>ROUND(O65/(P65*P65),0)</f>
        <v>2727</v>
      </c>
      <c r="R65" s="30">
        <f t="shared" ref="R65:R72" si="7">ROUND(P65*2*TAN(3.14*L65/360),1)</f>
        <v>1.6</v>
      </c>
      <c r="S65" s="28"/>
      <c r="T65" s="30">
        <f>ROUND(O65/F65,0)</f>
        <v>134</v>
      </c>
    </row>
    <row r="66" spans="1:20">
      <c r="A66" s="15"/>
      <c r="B66" s="3">
        <f>A4</f>
        <v>7</v>
      </c>
      <c r="C66" s="24"/>
      <c r="D66" s="142"/>
      <c r="E66" s="157"/>
      <c r="F66" s="26" t="str">
        <f>E65</f>
        <v>1000</v>
      </c>
      <c r="G66" s="157"/>
      <c r="H66" s="32" t="s">
        <v>9</v>
      </c>
      <c r="I66" s="28" t="s">
        <v>5</v>
      </c>
      <c r="J66" s="29">
        <f>I66:I167*0.3048</f>
        <v>6.0960000000000001</v>
      </c>
      <c r="K66" s="29">
        <f t="shared" si="4"/>
        <v>6</v>
      </c>
      <c r="L66" s="128" t="s">
        <v>247</v>
      </c>
      <c r="M66" s="28" t="s">
        <v>84</v>
      </c>
      <c r="N66" s="28" t="s">
        <v>85</v>
      </c>
      <c r="O66" s="30">
        <f>M66*POWER(I66,2)</f>
        <v>9200</v>
      </c>
      <c r="P66" s="135">
        <f t="shared" si="5"/>
        <v>7</v>
      </c>
      <c r="Q66" s="133">
        <f>ROUND(O66/(P66*P66),0)</f>
        <v>188</v>
      </c>
      <c r="R66" s="30">
        <f t="shared" si="7"/>
        <v>9.8000000000000007</v>
      </c>
      <c r="S66" s="28"/>
      <c r="T66" s="30">
        <f>ROUND(O66/F66,0)</f>
        <v>9</v>
      </c>
    </row>
    <row r="67" spans="1:20">
      <c r="A67" s="15"/>
      <c r="B67" s="3">
        <f>A4</f>
        <v>7</v>
      </c>
      <c r="C67" s="24"/>
      <c r="D67" s="142"/>
      <c r="E67" s="157"/>
      <c r="F67" s="26" t="str">
        <f>E65</f>
        <v>1000</v>
      </c>
      <c r="G67" s="157">
        <v>230</v>
      </c>
      <c r="H67" s="31" t="s">
        <v>4</v>
      </c>
      <c r="I67" s="28" t="s">
        <v>28</v>
      </c>
      <c r="J67" s="29">
        <f>I67:I168*0.3048</f>
        <v>3.048</v>
      </c>
      <c r="K67" s="29">
        <f t="shared" si="4"/>
        <v>3</v>
      </c>
      <c r="L67" s="130" t="s">
        <v>228</v>
      </c>
      <c r="M67" s="30" t="s">
        <v>132</v>
      </c>
      <c r="N67" s="30" t="s">
        <v>133</v>
      </c>
      <c r="O67" s="30">
        <f>M67*POWER(I67,2)</f>
        <v>107400</v>
      </c>
      <c r="P67" s="135">
        <f t="shared" si="5"/>
        <v>7</v>
      </c>
      <c r="Q67" s="133">
        <f>ROUND(O67/(P67*P67),0)</f>
        <v>2192</v>
      </c>
      <c r="R67" s="30">
        <f t="shared" si="7"/>
        <v>1.6</v>
      </c>
      <c r="S67" s="28"/>
      <c r="T67" s="30">
        <f>ROUND(O67/F67,0)</f>
        <v>107</v>
      </c>
    </row>
    <row r="68" spans="1:20">
      <c r="A68" s="15"/>
      <c r="B68" s="3">
        <f>A4</f>
        <v>7</v>
      </c>
      <c r="C68" s="24"/>
      <c r="D68" s="142"/>
      <c r="E68" s="157"/>
      <c r="F68" s="26" t="str">
        <f>E65</f>
        <v>1000</v>
      </c>
      <c r="G68" s="157"/>
      <c r="H68" s="31" t="s">
        <v>9</v>
      </c>
      <c r="I68" s="28" t="s">
        <v>28</v>
      </c>
      <c r="J68" s="29">
        <f>I68:I169*0.3048</f>
        <v>3.048</v>
      </c>
      <c r="K68" s="29">
        <f t="shared" si="4"/>
        <v>3</v>
      </c>
      <c r="L68" s="130" t="s">
        <v>247</v>
      </c>
      <c r="M68" s="30" t="s">
        <v>134</v>
      </c>
      <c r="N68" s="30" t="s">
        <v>135</v>
      </c>
      <c r="O68" s="30">
        <f>M68*POWER(I68,2)</f>
        <v>7700</v>
      </c>
      <c r="P68" s="135">
        <f t="shared" si="5"/>
        <v>7</v>
      </c>
      <c r="Q68" s="133">
        <f>ROUND(O68/(P68*P68),0)</f>
        <v>157</v>
      </c>
      <c r="R68" s="30">
        <f t="shared" si="7"/>
        <v>9.8000000000000007</v>
      </c>
      <c r="S68" s="30"/>
      <c r="T68" s="30">
        <f>ROUND(O68/F68,0)</f>
        <v>8</v>
      </c>
    </row>
    <row r="69" spans="1:20">
      <c r="A69" s="15"/>
      <c r="B69" s="3">
        <f>A4</f>
        <v>7</v>
      </c>
      <c r="C69" s="61" t="s">
        <v>136</v>
      </c>
      <c r="D69" s="145" t="s">
        <v>265</v>
      </c>
      <c r="E69" s="160" t="s">
        <v>279</v>
      </c>
      <c r="F69" s="62" t="str">
        <f>E69</f>
        <v>500</v>
      </c>
      <c r="G69" s="160">
        <v>120</v>
      </c>
      <c r="H69" s="63" t="s">
        <v>4</v>
      </c>
      <c r="I69" s="62" t="s">
        <v>5</v>
      </c>
      <c r="J69" s="64">
        <f>I69:I170*0.3048</f>
        <v>6.0960000000000001</v>
      </c>
      <c r="K69" s="64">
        <f t="shared" si="4"/>
        <v>6</v>
      </c>
      <c r="L69" s="129" t="s">
        <v>225</v>
      </c>
      <c r="M69" s="65" t="s">
        <v>123</v>
      </c>
      <c r="N69" s="65" t="s">
        <v>124</v>
      </c>
      <c r="O69" s="65">
        <f>M69*POWER(I69,2)</f>
        <v>78000</v>
      </c>
      <c r="P69" s="135">
        <f t="shared" si="5"/>
        <v>7</v>
      </c>
      <c r="Q69" s="133">
        <f>ROUND(O69/(P69*P69),0)</f>
        <v>1592</v>
      </c>
      <c r="R69" s="65">
        <f t="shared" si="7"/>
        <v>1.5</v>
      </c>
      <c r="S69" s="62"/>
      <c r="T69" s="65">
        <f>ROUND(O69/F69,0)</f>
        <v>156</v>
      </c>
    </row>
    <row r="70" spans="1:20">
      <c r="A70" s="15"/>
      <c r="B70" s="3">
        <f>A4</f>
        <v>7</v>
      </c>
      <c r="C70" s="61"/>
      <c r="D70" s="146"/>
      <c r="E70" s="160"/>
      <c r="F70" s="62" t="str">
        <f>E69</f>
        <v>500</v>
      </c>
      <c r="G70" s="160"/>
      <c r="H70" s="66" t="s">
        <v>9</v>
      </c>
      <c r="I70" s="67" t="s">
        <v>5</v>
      </c>
      <c r="J70" s="64">
        <f>I70:I171*0.3048</f>
        <v>6.0960000000000001</v>
      </c>
      <c r="K70" s="64">
        <f t="shared" si="4"/>
        <v>6</v>
      </c>
      <c r="L70" s="128" t="s">
        <v>233</v>
      </c>
      <c r="M70" s="67" t="s">
        <v>5</v>
      </c>
      <c r="N70" s="67" t="s">
        <v>106</v>
      </c>
      <c r="O70" s="65">
        <f>M70*POWER(I70,2)</f>
        <v>8000</v>
      </c>
      <c r="P70" s="135">
        <f t="shared" si="5"/>
        <v>7</v>
      </c>
      <c r="Q70" s="133">
        <f>ROUND(O70/(P70*P70),0)</f>
        <v>163</v>
      </c>
      <c r="R70" s="65">
        <f t="shared" si="7"/>
        <v>7</v>
      </c>
      <c r="S70" s="68"/>
      <c r="T70" s="65">
        <f>ROUND(O70/F70,0)</f>
        <v>16</v>
      </c>
    </row>
    <row r="71" spans="1:20">
      <c r="A71" s="15"/>
      <c r="B71" s="3">
        <f>A4</f>
        <v>7</v>
      </c>
      <c r="C71" s="61"/>
      <c r="D71" s="146"/>
      <c r="E71" s="160"/>
      <c r="F71" s="62" t="str">
        <f>E69</f>
        <v>500</v>
      </c>
      <c r="G71" s="160">
        <v>230</v>
      </c>
      <c r="H71" s="66" t="s">
        <v>4</v>
      </c>
      <c r="I71" s="67" t="s">
        <v>28</v>
      </c>
      <c r="J71" s="64">
        <f>I71:I172*0.3048</f>
        <v>3.048</v>
      </c>
      <c r="K71" s="64">
        <f t="shared" ref="K71:K102" si="8">ROUNDDOWN(J71,1)</f>
        <v>3</v>
      </c>
      <c r="L71" s="128" t="s">
        <v>228</v>
      </c>
      <c r="M71" s="67" t="s">
        <v>137</v>
      </c>
      <c r="N71" s="67" t="s">
        <v>138</v>
      </c>
      <c r="O71" s="65">
        <f>M71*POWER(I71,2)</f>
        <v>83300</v>
      </c>
      <c r="P71" s="135">
        <f t="shared" ref="P71:P102" si="9">B71</f>
        <v>7</v>
      </c>
      <c r="Q71" s="133">
        <f>ROUND(O71/(P71*P71),0)</f>
        <v>1700</v>
      </c>
      <c r="R71" s="65">
        <f t="shared" si="7"/>
        <v>1.6</v>
      </c>
      <c r="S71" s="67"/>
      <c r="T71" s="65">
        <f>ROUND(O71/F71,0)</f>
        <v>167</v>
      </c>
    </row>
    <row r="72" spans="1:20">
      <c r="A72" s="15"/>
      <c r="B72" s="3">
        <f>A4</f>
        <v>7</v>
      </c>
      <c r="C72" s="61"/>
      <c r="D72" s="146"/>
      <c r="E72" s="160"/>
      <c r="F72" s="62" t="str">
        <f>E69</f>
        <v>500</v>
      </c>
      <c r="G72" s="160"/>
      <c r="H72" s="66" t="s">
        <v>9</v>
      </c>
      <c r="I72" s="67" t="s">
        <v>28</v>
      </c>
      <c r="J72" s="64">
        <f>I72:I173*0.3048</f>
        <v>3.048</v>
      </c>
      <c r="K72" s="64">
        <f t="shared" si="8"/>
        <v>3</v>
      </c>
      <c r="L72" s="128" t="s">
        <v>247</v>
      </c>
      <c r="M72" s="67" t="s">
        <v>139</v>
      </c>
      <c r="N72" s="67" t="s">
        <v>140</v>
      </c>
      <c r="O72" s="65">
        <f>M72*POWER(I72,2)</f>
        <v>4700</v>
      </c>
      <c r="P72" s="135">
        <f t="shared" si="9"/>
        <v>7</v>
      </c>
      <c r="Q72" s="133">
        <f>ROUND(O72/(P72*P72),0)</f>
        <v>96</v>
      </c>
      <c r="R72" s="65">
        <f t="shared" si="7"/>
        <v>9.8000000000000007</v>
      </c>
      <c r="S72" s="68"/>
      <c r="T72" s="65">
        <f>ROUND(O72/F72,0)</f>
        <v>9</v>
      </c>
    </row>
    <row r="73" spans="1:20">
      <c r="A73" s="15"/>
      <c r="B73" s="3">
        <f>A4</f>
        <v>7</v>
      </c>
      <c r="C73" s="24" t="s">
        <v>141</v>
      </c>
      <c r="D73" s="152" t="s">
        <v>266</v>
      </c>
      <c r="E73" s="169" t="s">
        <v>280</v>
      </c>
      <c r="F73" s="26">
        <v>800</v>
      </c>
      <c r="G73" s="157">
        <v>120</v>
      </c>
      <c r="H73" s="28" t="s">
        <v>142</v>
      </c>
      <c r="I73" s="28" t="s">
        <v>5</v>
      </c>
      <c r="J73" s="29">
        <f>I73:I174*0.3048</f>
        <v>6.0960000000000001</v>
      </c>
      <c r="K73" s="29">
        <f t="shared" si="8"/>
        <v>6</v>
      </c>
      <c r="L73" s="128" t="s">
        <v>248</v>
      </c>
      <c r="M73" s="28" t="s">
        <v>6</v>
      </c>
      <c r="N73" s="28" t="s">
        <v>143</v>
      </c>
      <c r="O73" s="30">
        <f>M73*POWER(I73,2)</f>
        <v>5200</v>
      </c>
      <c r="P73" s="135">
        <f t="shared" si="9"/>
        <v>7</v>
      </c>
      <c r="Q73" s="133">
        <f>ROUND(O73/(P73*P73),0)</f>
        <v>106</v>
      </c>
      <c r="R73" s="30">
        <f t="shared" ref="R73:R78" si="10">ROUND(P73*2*TAN(3.14*L73/360),1)</f>
        <v>10.9</v>
      </c>
      <c r="S73" s="44"/>
      <c r="T73" s="30">
        <f>ROUND(O73/F73,0)</f>
        <v>7</v>
      </c>
    </row>
    <row r="74" spans="1:20">
      <c r="A74" s="15"/>
      <c r="B74" s="3">
        <f>A4</f>
        <v>7</v>
      </c>
      <c r="C74" s="24"/>
      <c r="D74" s="142"/>
      <c r="E74" s="169"/>
      <c r="F74" s="26">
        <v>800</v>
      </c>
      <c r="G74" s="157"/>
      <c r="H74" s="27" t="s">
        <v>144</v>
      </c>
      <c r="I74" s="28" t="s">
        <v>5</v>
      </c>
      <c r="J74" s="29">
        <f>I74:I175*0.3048</f>
        <v>6.0960000000000001</v>
      </c>
      <c r="K74" s="29">
        <f t="shared" si="8"/>
        <v>6</v>
      </c>
      <c r="L74" s="129" t="s">
        <v>249</v>
      </c>
      <c r="M74" s="28" t="s">
        <v>23</v>
      </c>
      <c r="N74" s="28" t="s">
        <v>24</v>
      </c>
      <c r="O74" s="30">
        <f>M74*POWER(I74,2)</f>
        <v>4400</v>
      </c>
      <c r="P74" s="135">
        <f t="shared" si="9"/>
        <v>7</v>
      </c>
      <c r="Q74" s="133">
        <f>ROUND(O74/(P74*P74),0)</f>
        <v>90</v>
      </c>
      <c r="R74" s="30">
        <f t="shared" si="10"/>
        <v>11.1</v>
      </c>
      <c r="S74" s="26"/>
      <c r="T74" s="30">
        <f>ROUND(O74/F74,0)</f>
        <v>6</v>
      </c>
    </row>
    <row r="75" spans="1:20">
      <c r="A75" s="15"/>
      <c r="B75" s="3">
        <f>A4</f>
        <v>7</v>
      </c>
      <c r="C75" s="24"/>
      <c r="D75" s="142"/>
      <c r="E75" s="169"/>
      <c r="F75" s="26">
        <v>800</v>
      </c>
      <c r="G75" s="157">
        <v>230</v>
      </c>
      <c r="H75" s="30" t="s">
        <v>142</v>
      </c>
      <c r="I75" s="28" t="s">
        <v>28</v>
      </c>
      <c r="J75" s="29">
        <f>I75:I176*0.3048</f>
        <v>3.048</v>
      </c>
      <c r="K75" s="29">
        <f t="shared" si="8"/>
        <v>3</v>
      </c>
      <c r="L75" s="130">
        <v>70</v>
      </c>
      <c r="M75" s="30" t="s">
        <v>110</v>
      </c>
      <c r="N75" s="30" t="s">
        <v>111</v>
      </c>
      <c r="O75" s="30">
        <f>M75*POWER(I75,2)</f>
        <v>4500</v>
      </c>
      <c r="P75" s="135">
        <f t="shared" si="9"/>
        <v>7</v>
      </c>
      <c r="Q75" s="133">
        <f>ROUND(O75/(P75*P75),0)</f>
        <v>92</v>
      </c>
      <c r="R75" s="30">
        <f t="shared" si="10"/>
        <v>9.8000000000000007</v>
      </c>
      <c r="S75" s="69"/>
      <c r="T75" s="30">
        <f>ROUND(O75/F75,0)</f>
        <v>6</v>
      </c>
    </row>
    <row r="76" spans="1:20">
      <c r="A76" s="15"/>
      <c r="B76" s="3">
        <f>A4</f>
        <v>7</v>
      </c>
      <c r="C76" s="24"/>
      <c r="D76" s="142"/>
      <c r="E76" s="169"/>
      <c r="F76" s="26">
        <v>800</v>
      </c>
      <c r="G76" s="157"/>
      <c r="H76" s="31" t="s">
        <v>144</v>
      </c>
      <c r="I76" s="28" t="s">
        <v>28</v>
      </c>
      <c r="J76" s="29">
        <f>I76:I177*0.3048</f>
        <v>3.048</v>
      </c>
      <c r="K76" s="29">
        <f t="shared" si="8"/>
        <v>3</v>
      </c>
      <c r="L76" s="130" t="s">
        <v>247</v>
      </c>
      <c r="M76" s="30" t="s">
        <v>145</v>
      </c>
      <c r="N76" s="30" t="s">
        <v>146</v>
      </c>
      <c r="O76" s="30">
        <f>M76*POWER(I76,2)</f>
        <v>3400</v>
      </c>
      <c r="P76" s="135">
        <f t="shared" si="9"/>
        <v>7</v>
      </c>
      <c r="Q76" s="133">
        <f>ROUND(O76/(P76*P76),0)</f>
        <v>69</v>
      </c>
      <c r="R76" s="30">
        <f t="shared" si="10"/>
        <v>9.8000000000000007</v>
      </c>
      <c r="S76" s="30"/>
      <c r="T76" s="30">
        <f>ROUND(O76/F76,0)</f>
        <v>4</v>
      </c>
    </row>
    <row r="77" spans="1:20" ht="20.25" customHeight="1">
      <c r="A77" s="15"/>
      <c r="B77" s="3">
        <f>A4</f>
        <v>7</v>
      </c>
      <c r="C77" s="61" t="s">
        <v>147</v>
      </c>
      <c r="D77" s="147" t="s">
        <v>148</v>
      </c>
      <c r="E77" s="160" t="s">
        <v>270</v>
      </c>
      <c r="F77" s="62" t="str">
        <f>E77</f>
        <v>300</v>
      </c>
      <c r="G77" s="99">
        <v>120</v>
      </c>
      <c r="H77" s="65" t="s">
        <v>142</v>
      </c>
      <c r="I77" s="67" t="s">
        <v>28</v>
      </c>
      <c r="J77" s="64">
        <f>I77:I178*0.3048</f>
        <v>3.048</v>
      </c>
      <c r="K77" s="64">
        <f t="shared" si="8"/>
        <v>3</v>
      </c>
      <c r="L77" s="128" t="s">
        <v>250</v>
      </c>
      <c r="M77" s="65" t="s">
        <v>25</v>
      </c>
      <c r="N77" s="65" t="s">
        <v>149</v>
      </c>
      <c r="O77" s="65">
        <f>M77*POWER(I77,2)</f>
        <v>1400</v>
      </c>
      <c r="P77" s="135">
        <f t="shared" si="9"/>
        <v>7</v>
      </c>
      <c r="Q77" s="133">
        <f>ROUND(O77/(P77*P77),0)</f>
        <v>29</v>
      </c>
      <c r="R77" s="65">
        <f t="shared" si="10"/>
        <v>11.7</v>
      </c>
      <c r="S77" s="70"/>
      <c r="T77" s="65">
        <f>ROUND(O77/F77,0)</f>
        <v>5</v>
      </c>
    </row>
    <row r="78" spans="1:20" ht="20.25" customHeight="1">
      <c r="A78" s="15"/>
      <c r="B78" s="3">
        <f>A4</f>
        <v>7</v>
      </c>
      <c r="C78" s="61"/>
      <c r="D78" s="147"/>
      <c r="E78" s="160"/>
      <c r="F78" s="62" t="str">
        <f>E77</f>
        <v>300</v>
      </c>
      <c r="G78" s="97">
        <v>230</v>
      </c>
      <c r="H78" s="62" t="s">
        <v>142</v>
      </c>
      <c r="I78" s="62" t="s">
        <v>28</v>
      </c>
      <c r="J78" s="64">
        <f>I78:I179*0.3048</f>
        <v>3.048</v>
      </c>
      <c r="K78" s="64">
        <f t="shared" si="8"/>
        <v>3</v>
      </c>
      <c r="L78" s="129" t="s">
        <v>250</v>
      </c>
      <c r="M78" s="62" t="s">
        <v>19</v>
      </c>
      <c r="N78" s="62" t="s">
        <v>33</v>
      </c>
      <c r="O78" s="65">
        <f>M78*POWER(I78,2)</f>
        <v>1500</v>
      </c>
      <c r="P78" s="135">
        <f t="shared" si="9"/>
        <v>7</v>
      </c>
      <c r="Q78" s="133">
        <f>ROUND(O78/(P78*P78),0)</f>
        <v>31</v>
      </c>
      <c r="R78" s="65">
        <f t="shared" si="10"/>
        <v>11.7</v>
      </c>
      <c r="S78" s="71"/>
      <c r="T78" s="65">
        <f>ROUND(O78/F78,0)</f>
        <v>5</v>
      </c>
    </row>
    <row r="79" spans="1:20">
      <c r="A79" s="15"/>
      <c r="B79" s="3">
        <f>A4</f>
        <v>7</v>
      </c>
      <c r="C79" s="24" t="s">
        <v>150</v>
      </c>
      <c r="D79" s="25" t="s">
        <v>148</v>
      </c>
      <c r="E79" s="157" t="s">
        <v>279</v>
      </c>
      <c r="F79" s="26" t="str">
        <f>E79</f>
        <v>500</v>
      </c>
      <c r="G79" s="95">
        <v>120</v>
      </c>
      <c r="H79" s="30" t="s">
        <v>142</v>
      </c>
      <c r="I79" s="28" t="s">
        <v>28</v>
      </c>
      <c r="J79" s="29">
        <f>I79:I180*0.3048</f>
        <v>3.048</v>
      </c>
      <c r="K79" s="29">
        <f t="shared" si="8"/>
        <v>3</v>
      </c>
      <c r="L79" s="130" t="s">
        <v>251</v>
      </c>
      <c r="M79" s="30" t="s">
        <v>151</v>
      </c>
      <c r="N79" s="30" t="s">
        <v>152</v>
      </c>
      <c r="O79" s="30">
        <f>M79*POWER(I79,2)</f>
        <v>1900</v>
      </c>
      <c r="P79" s="135">
        <f t="shared" si="9"/>
        <v>7</v>
      </c>
      <c r="Q79" s="133">
        <f>ROUND(O79/(P79*P79),0)</f>
        <v>39</v>
      </c>
      <c r="R79" s="30">
        <f t="shared" ref="R79:R82" si="11">ROUND(P79*2*TAN(3.14*L79/360),1)</f>
        <v>11.5</v>
      </c>
      <c r="S79" s="30"/>
      <c r="T79" s="30">
        <f>ROUND(O79/F79,0)</f>
        <v>4</v>
      </c>
    </row>
    <row r="80" spans="1:20">
      <c r="A80" s="15"/>
      <c r="B80" s="3">
        <f>A4</f>
        <v>7</v>
      </c>
      <c r="C80" s="24"/>
      <c r="D80" s="25"/>
      <c r="E80" s="157"/>
      <c r="F80" s="26" t="str">
        <f>E79</f>
        <v>500</v>
      </c>
      <c r="G80" s="95">
        <v>230</v>
      </c>
      <c r="H80" s="30" t="s">
        <v>142</v>
      </c>
      <c r="I80" s="28" t="s">
        <v>28</v>
      </c>
      <c r="J80" s="29">
        <f>I80:I181*0.3048</f>
        <v>3.048</v>
      </c>
      <c r="K80" s="29">
        <f t="shared" si="8"/>
        <v>3</v>
      </c>
      <c r="L80" s="130" t="s">
        <v>251</v>
      </c>
      <c r="M80" s="28" t="s">
        <v>77</v>
      </c>
      <c r="N80" s="28" t="s">
        <v>153</v>
      </c>
      <c r="O80" s="30">
        <f>M80*POWER(I80,2)</f>
        <v>2100</v>
      </c>
      <c r="P80" s="135">
        <f t="shared" si="9"/>
        <v>7</v>
      </c>
      <c r="Q80" s="133">
        <f>ROUND(O80/(P80*P80),0)</f>
        <v>43</v>
      </c>
      <c r="R80" s="30">
        <f t="shared" si="11"/>
        <v>11.5</v>
      </c>
      <c r="S80" s="69"/>
      <c r="T80" s="30">
        <f>ROUND(O80/F80,0)</f>
        <v>4</v>
      </c>
    </row>
    <row r="81" spans="1:20" ht="20.25" customHeight="1">
      <c r="A81" s="15"/>
      <c r="B81" s="3">
        <f>A4</f>
        <v>7</v>
      </c>
      <c r="C81" s="61" t="s">
        <v>154</v>
      </c>
      <c r="D81" s="147" t="s">
        <v>148</v>
      </c>
      <c r="E81" s="170" t="s">
        <v>281</v>
      </c>
      <c r="F81" s="62">
        <v>750</v>
      </c>
      <c r="G81" s="98">
        <v>120</v>
      </c>
      <c r="H81" s="67" t="s">
        <v>142</v>
      </c>
      <c r="I81" s="67" t="s">
        <v>28</v>
      </c>
      <c r="J81" s="64">
        <f>I81:I182*0.3048</f>
        <v>3.048</v>
      </c>
      <c r="K81" s="64">
        <f t="shared" si="8"/>
        <v>3</v>
      </c>
      <c r="L81" s="128" t="s">
        <v>251</v>
      </c>
      <c r="M81" s="67" t="s">
        <v>155</v>
      </c>
      <c r="N81" s="67" t="s">
        <v>156</v>
      </c>
      <c r="O81" s="65">
        <f>M81*POWER(I81,2)</f>
        <v>3000</v>
      </c>
      <c r="P81" s="135">
        <f t="shared" si="9"/>
        <v>7</v>
      </c>
      <c r="Q81" s="133">
        <f>ROUND(O81/(P81*P81),0)</f>
        <v>61</v>
      </c>
      <c r="R81" s="65">
        <f t="shared" si="11"/>
        <v>11.5</v>
      </c>
      <c r="S81" s="67"/>
      <c r="T81" s="65">
        <f>ROUND(O81/F81,0)</f>
        <v>4</v>
      </c>
    </row>
    <row r="82" spans="1:20" ht="18.75" customHeight="1">
      <c r="A82" s="15"/>
      <c r="B82" s="3">
        <f>A4</f>
        <v>7</v>
      </c>
      <c r="C82" s="61"/>
      <c r="D82" s="147"/>
      <c r="E82" s="170"/>
      <c r="F82" s="62">
        <v>750</v>
      </c>
      <c r="G82" s="98">
        <v>230</v>
      </c>
      <c r="H82" s="67" t="s">
        <v>142</v>
      </c>
      <c r="I82" s="67" t="s">
        <v>28</v>
      </c>
      <c r="J82" s="64">
        <f>I82:I183*0.3048</f>
        <v>3.048</v>
      </c>
      <c r="K82" s="64">
        <f t="shared" si="8"/>
        <v>3</v>
      </c>
      <c r="L82" s="128" t="s">
        <v>251</v>
      </c>
      <c r="M82" s="67" t="s">
        <v>126</v>
      </c>
      <c r="N82" s="67" t="s">
        <v>127</v>
      </c>
      <c r="O82" s="65">
        <f>M82*POWER(I82,2)</f>
        <v>2500</v>
      </c>
      <c r="P82" s="135">
        <f t="shared" si="9"/>
        <v>7</v>
      </c>
      <c r="Q82" s="133">
        <f>ROUND(O82/(P82*P82),0)</f>
        <v>51</v>
      </c>
      <c r="R82" s="65">
        <f t="shared" si="11"/>
        <v>11.5</v>
      </c>
      <c r="S82" s="67"/>
      <c r="T82" s="65">
        <f>ROUND(O82/F82,0)</f>
        <v>3</v>
      </c>
    </row>
    <row r="83" spans="1:20" ht="21.75" customHeight="1">
      <c r="A83" s="15"/>
      <c r="B83" s="3">
        <f>A4</f>
        <v>7</v>
      </c>
      <c r="C83" s="24" t="s">
        <v>157</v>
      </c>
      <c r="D83" s="25" t="s">
        <v>148</v>
      </c>
      <c r="E83" s="157" t="s">
        <v>272</v>
      </c>
      <c r="F83" s="26" t="str">
        <f>E83</f>
        <v>1000</v>
      </c>
      <c r="G83" s="96">
        <v>120</v>
      </c>
      <c r="H83" s="26" t="s">
        <v>142</v>
      </c>
      <c r="I83" s="26" t="s">
        <v>28</v>
      </c>
      <c r="J83" s="29">
        <f>I83:I184*0.3048</f>
        <v>3.048</v>
      </c>
      <c r="K83" s="29">
        <f t="shared" si="8"/>
        <v>3</v>
      </c>
      <c r="L83" s="129" t="s">
        <v>250</v>
      </c>
      <c r="M83" s="26" t="s">
        <v>10</v>
      </c>
      <c r="N83" s="26" t="s">
        <v>158</v>
      </c>
      <c r="O83" s="30">
        <f>M83*POWER(I83,2)</f>
        <v>5600</v>
      </c>
      <c r="P83" s="135">
        <f t="shared" si="9"/>
        <v>7</v>
      </c>
      <c r="Q83" s="133">
        <f>ROUND(O83/(P83*P83),0)</f>
        <v>114</v>
      </c>
      <c r="R83" s="30">
        <f t="shared" ref="R83:R86" si="12">ROUND(P83*2*TAN(3.14*L83/360),1)</f>
        <v>11.7</v>
      </c>
      <c r="S83" s="26"/>
      <c r="T83" s="30">
        <f>ROUND(O83/F83,0)</f>
        <v>6</v>
      </c>
    </row>
    <row r="84" spans="1:20" ht="15.75" thickBot="1">
      <c r="A84" s="16"/>
      <c r="B84" s="3">
        <f>A4</f>
        <v>7</v>
      </c>
      <c r="C84" s="24"/>
      <c r="D84" s="25"/>
      <c r="E84" s="157"/>
      <c r="F84" s="26" t="str">
        <f>E83</f>
        <v>1000</v>
      </c>
      <c r="G84" s="46">
        <v>230</v>
      </c>
      <c r="H84" s="28" t="s">
        <v>142</v>
      </c>
      <c r="I84" s="28" t="s">
        <v>28</v>
      </c>
      <c r="J84" s="29">
        <f>I84*0.3048</f>
        <v>3.048</v>
      </c>
      <c r="K84" s="29">
        <f t="shared" si="8"/>
        <v>3</v>
      </c>
      <c r="L84" s="128" t="s">
        <v>250</v>
      </c>
      <c r="M84" s="28" t="s">
        <v>110</v>
      </c>
      <c r="N84" s="28" t="s">
        <v>111</v>
      </c>
      <c r="O84" s="30">
        <f>M84*POWER(I84,2)</f>
        <v>4500</v>
      </c>
      <c r="P84" s="135">
        <f t="shared" si="9"/>
        <v>7</v>
      </c>
      <c r="Q84" s="133">
        <f>ROUND(O84/(P84*P84),0)</f>
        <v>92</v>
      </c>
      <c r="R84" s="30">
        <f t="shared" si="12"/>
        <v>11.7</v>
      </c>
      <c r="S84" s="44"/>
      <c r="T84" s="30">
        <f>ROUND(O84/F84,0)</f>
        <v>5</v>
      </c>
    </row>
    <row r="85" spans="1:20">
      <c r="A85" s="17" t="s">
        <v>221</v>
      </c>
      <c r="B85" s="3">
        <f>A4</f>
        <v>7</v>
      </c>
      <c r="C85" s="100" t="s">
        <v>161</v>
      </c>
      <c r="D85" s="154" t="s">
        <v>265</v>
      </c>
      <c r="E85" s="171" t="s">
        <v>282</v>
      </c>
      <c r="F85" s="101" t="str">
        <f>E85</f>
        <v>800</v>
      </c>
      <c r="G85" s="161" t="s">
        <v>283</v>
      </c>
      <c r="H85" s="102" t="s">
        <v>162</v>
      </c>
      <c r="I85" s="103">
        <v>16.399999999999999</v>
      </c>
      <c r="J85" s="104">
        <v>5</v>
      </c>
      <c r="K85" s="104">
        <f t="shared" si="8"/>
        <v>5</v>
      </c>
      <c r="L85" s="128" t="s">
        <v>252</v>
      </c>
      <c r="M85" s="102" t="s">
        <v>163</v>
      </c>
      <c r="N85" s="102" t="s">
        <v>164</v>
      </c>
      <c r="O85" s="105">
        <f>ROUND(M85*I85*I85,-2)</f>
        <v>30900</v>
      </c>
      <c r="P85" s="135">
        <f t="shared" si="9"/>
        <v>7</v>
      </c>
      <c r="Q85" s="133">
        <f>ROUND(O85/(P85*P85),0)</f>
        <v>631</v>
      </c>
      <c r="R85" s="105">
        <f t="shared" si="12"/>
        <v>4.5</v>
      </c>
      <c r="S85" s="102"/>
      <c r="T85" s="105">
        <f>ROUND(O85/F85,0)</f>
        <v>39</v>
      </c>
    </row>
    <row r="86" spans="1:20">
      <c r="A86" s="18"/>
      <c r="B86" s="3">
        <f>A4</f>
        <v>7</v>
      </c>
      <c r="C86" s="100"/>
      <c r="D86" s="148"/>
      <c r="E86" s="171"/>
      <c r="F86" s="101" t="str">
        <f>E85</f>
        <v>800</v>
      </c>
      <c r="G86" s="161"/>
      <c r="H86" s="105" t="s">
        <v>165</v>
      </c>
      <c r="I86" s="103">
        <v>16.399999999999999</v>
      </c>
      <c r="J86" s="104">
        <v>5</v>
      </c>
      <c r="K86" s="104">
        <f t="shared" si="8"/>
        <v>5</v>
      </c>
      <c r="L86" s="130" t="s">
        <v>253</v>
      </c>
      <c r="M86" s="105" t="s">
        <v>20</v>
      </c>
      <c r="N86" s="105" t="s">
        <v>166</v>
      </c>
      <c r="O86" s="105">
        <f>ROUND(M86*I86*I86,-2)</f>
        <v>11000</v>
      </c>
      <c r="P86" s="135">
        <f t="shared" si="9"/>
        <v>7</v>
      </c>
      <c r="Q86" s="133">
        <f>ROUND(O86/(P86*P86),0)</f>
        <v>224</v>
      </c>
      <c r="R86" s="105">
        <f t="shared" si="12"/>
        <v>29.3</v>
      </c>
      <c r="S86" s="105"/>
      <c r="T86" s="105">
        <f>ROUND(O86/F86,0)</f>
        <v>14</v>
      </c>
    </row>
    <row r="87" spans="1:20">
      <c r="A87" s="18"/>
      <c r="B87" s="3">
        <f>A4</f>
        <v>7</v>
      </c>
      <c r="C87" s="24" t="s">
        <v>167</v>
      </c>
      <c r="D87" s="152" t="s">
        <v>265</v>
      </c>
      <c r="E87" s="157" t="s">
        <v>273</v>
      </c>
      <c r="F87" s="26" t="str">
        <f>E87</f>
        <v>2000</v>
      </c>
      <c r="G87" s="162" t="s">
        <v>283</v>
      </c>
      <c r="H87" s="28" t="s">
        <v>162</v>
      </c>
      <c r="I87" s="72">
        <v>16.399999999999999</v>
      </c>
      <c r="J87" s="29">
        <v>5</v>
      </c>
      <c r="K87" s="29">
        <f t="shared" si="8"/>
        <v>5</v>
      </c>
      <c r="L87" s="128" t="s">
        <v>254</v>
      </c>
      <c r="M87" s="28" t="s">
        <v>168</v>
      </c>
      <c r="N87" s="28" t="s">
        <v>169</v>
      </c>
      <c r="O87" s="30">
        <f>ROUND(M87*I87*I87,-2)</f>
        <v>99500</v>
      </c>
      <c r="P87" s="135">
        <f t="shared" si="9"/>
        <v>7</v>
      </c>
      <c r="Q87" s="133">
        <f>ROUND(O87/(P87*P87),0)</f>
        <v>2031</v>
      </c>
      <c r="R87" s="30">
        <f t="shared" ref="R87:R90" si="13">ROUND(P87*2*TAN(3.14*L87/360),1)</f>
        <v>3.9</v>
      </c>
      <c r="S87" s="28"/>
      <c r="T87" s="30">
        <f>ROUND(O87/F87,0)</f>
        <v>50</v>
      </c>
    </row>
    <row r="88" spans="1:20" ht="15.75" thickBot="1">
      <c r="A88" s="18"/>
      <c r="B88" s="3">
        <f>A4</f>
        <v>7</v>
      </c>
      <c r="C88" s="24"/>
      <c r="D88" s="142"/>
      <c r="E88" s="157"/>
      <c r="F88" s="26" t="str">
        <f>E87</f>
        <v>2000</v>
      </c>
      <c r="G88" s="162"/>
      <c r="H88" s="28" t="s">
        <v>165</v>
      </c>
      <c r="I88" s="72">
        <v>16.399999999999999</v>
      </c>
      <c r="J88" s="29">
        <v>5</v>
      </c>
      <c r="K88" s="29">
        <f t="shared" si="8"/>
        <v>5</v>
      </c>
      <c r="L88" s="128" t="s">
        <v>255</v>
      </c>
      <c r="M88" s="28" t="s">
        <v>170</v>
      </c>
      <c r="N88" s="28" t="s">
        <v>171</v>
      </c>
      <c r="O88" s="30">
        <f>ROUND(M88*I88*I88,-2)</f>
        <v>23700</v>
      </c>
      <c r="P88" s="135">
        <f t="shared" si="9"/>
        <v>7</v>
      </c>
      <c r="Q88" s="133">
        <f>ROUND(O88/(P88*P88),0)</f>
        <v>484</v>
      </c>
      <c r="R88" s="30">
        <f t="shared" si="13"/>
        <v>18.899999999999999</v>
      </c>
      <c r="S88" s="28"/>
      <c r="T88" s="30">
        <f>ROUND(O88/F88,0)</f>
        <v>12</v>
      </c>
    </row>
    <row r="89" spans="1:20">
      <c r="A89" s="19" t="s">
        <v>222</v>
      </c>
      <c r="B89" s="3">
        <f>A4</f>
        <v>7</v>
      </c>
      <c r="C89" s="73" t="s">
        <v>172</v>
      </c>
      <c r="D89" s="149" t="s">
        <v>173</v>
      </c>
      <c r="E89" s="172" t="s">
        <v>271</v>
      </c>
      <c r="F89" s="74" t="str">
        <f>E89</f>
        <v>150</v>
      </c>
      <c r="G89" s="163">
        <v>24</v>
      </c>
      <c r="H89" s="75" t="s">
        <v>4</v>
      </c>
      <c r="I89" s="76">
        <v>16.399999999999999</v>
      </c>
      <c r="J89" s="77">
        <v>5</v>
      </c>
      <c r="K89" s="77">
        <f t="shared" si="8"/>
        <v>5</v>
      </c>
      <c r="L89" s="128" t="s">
        <v>256</v>
      </c>
      <c r="M89" s="78" t="s">
        <v>174</v>
      </c>
      <c r="N89" s="78" t="s">
        <v>169</v>
      </c>
      <c r="O89" s="79">
        <f>ROUND(M89*I89*I89,-2)</f>
        <v>81800</v>
      </c>
      <c r="P89" s="135">
        <f t="shared" si="9"/>
        <v>7</v>
      </c>
      <c r="Q89" s="133">
        <f>ROUND(O89/(P89*P89),0)</f>
        <v>1669</v>
      </c>
      <c r="R89" s="79">
        <f t="shared" si="13"/>
        <v>0.3</v>
      </c>
      <c r="S89" s="78"/>
      <c r="T89" s="79">
        <f>ROUND(O89/F89,0)</f>
        <v>545</v>
      </c>
    </row>
    <row r="90" spans="1:20">
      <c r="A90" s="20"/>
      <c r="B90" s="3">
        <f>A4</f>
        <v>7</v>
      </c>
      <c r="C90" s="73"/>
      <c r="D90" s="149"/>
      <c r="E90" s="172"/>
      <c r="F90" s="74" t="str">
        <f>E89</f>
        <v>150</v>
      </c>
      <c r="G90" s="164"/>
      <c r="H90" s="80" t="s">
        <v>9</v>
      </c>
      <c r="I90" s="76">
        <v>16.399999999999999</v>
      </c>
      <c r="J90" s="77">
        <v>5</v>
      </c>
      <c r="K90" s="77">
        <f t="shared" si="8"/>
        <v>5</v>
      </c>
      <c r="L90" s="130" t="s">
        <v>239</v>
      </c>
      <c r="M90" s="79" t="s">
        <v>19</v>
      </c>
      <c r="N90" s="79" t="s">
        <v>171</v>
      </c>
      <c r="O90" s="79">
        <f>ROUND(M90*I90*I90,-2)</f>
        <v>4000</v>
      </c>
      <c r="P90" s="135">
        <f t="shared" si="9"/>
        <v>7</v>
      </c>
      <c r="Q90" s="133">
        <f>ROUND(O90/(P90*P90),0)</f>
        <v>82</v>
      </c>
      <c r="R90" s="79">
        <f t="shared" si="13"/>
        <v>6.2</v>
      </c>
      <c r="S90" s="81"/>
      <c r="T90" s="79">
        <f>ROUND(O90/F90,0)</f>
        <v>27</v>
      </c>
    </row>
    <row r="91" spans="1:20">
      <c r="A91" s="20"/>
      <c r="B91" s="3">
        <f>A4</f>
        <v>7</v>
      </c>
      <c r="C91" s="24" t="s">
        <v>175</v>
      </c>
      <c r="D91" s="142" t="s">
        <v>173</v>
      </c>
      <c r="E91" s="157" t="s">
        <v>269</v>
      </c>
      <c r="F91" s="26" t="str">
        <f>E91</f>
        <v>650</v>
      </c>
      <c r="G91" s="162" t="s">
        <v>283</v>
      </c>
      <c r="H91" s="32" t="s">
        <v>4</v>
      </c>
      <c r="I91" s="72">
        <v>16.399999999999999</v>
      </c>
      <c r="J91" s="29">
        <v>5</v>
      </c>
      <c r="K91" s="29">
        <f t="shared" si="8"/>
        <v>5</v>
      </c>
      <c r="L91" s="128" t="s">
        <v>257</v>
      </c>
      <c r="M91" s="28" t="s">
        <v>176</v>
      </c>
      <c r="N91" s="28" t="s">
        <v>169</v>
      </c>
      <c r="O91" s="30">
        <f>ROUND(M91*I91*I91,-2)</f>
        <v>123200</v>
      </c>
      <c r="P91" s="135">
        <f t="shared" si="9"/>
        <v>7</v>
      </c>
      <c r="Q91" s="133">
        <f>ROUND(O91/(P91*P91),-1)</f>
        <v>2510</v>
      </c>
      <c r="R91" s="30">
        <f t="shared" ref="R91:R94" si="14">ROUND(P91*2*TAN(3.14*L91/360),1)</f>
        <v>1</v>
      </c>
      <c r="S91" s="28"/>
      <c r="T91" s="30">
        <f>ROUND(O91/F91,0)</f>
        <v>190</v>
      </c>
    </row>
    <row r="92" spans="1:20" ht="15.75" thickBot="1">
      <c r="A92" s="21"/>
      <c r="B92" s="3">
        <f>A4</f>
        <v>7</v>
      </c>
      <c r="C92" s="24"/>
      <c r="D92" s="142"/>
      <c r="E92" s="157"/>
      <c r="F92" s="26" t="str">
        <f>E91</f>
        <v>650</v>
      </c>
      <c r="G92" s="162"/>
      <c r="H92" s="32" t="s">
        <v>9</v>
      </c>
      <c r="I92" s="72">
        <v>16.399999999999999</v>
      </c>
      <c r="J92" s="29">
        <v>5</v>
      </c>
      <c r="K92" s="29">
        <f t="shared" si="8"/>
        <v>5</v>
      </c>
      <c r="L92" s="128" t="s">
        <v>240</v>
      </c>
      <c r="M92" s="28" t="s">
        <v>177</v>
      </c>
      <c r="N92" s="28" t="s">
        <v>171</v>
      </c>
      <c r="O92" s="30">
        <f>ROUND(M92*I92*I92,-2)</f>
        <v>9400</v>
      </c>
      <c r="P92" s="135">
        <f t="shared" si="9"/>
        <v>7</v>
      </c>
      <c r="Q92" s="133">
        <f>ROUND(O92/(P92*P92),0)</f>
        <v>192</v>
      </c>
      <c r="R92" s="30">
        <f t="shared" si="14"/>
        <v>7.4</v>
      </c>
      <c r="S92" s="28"/>
      <c r="T92" s="30">
        <f>ROUND(O92/F92,0)</f>
        <v>14</v>
      </c>
    </row>
    <row r="93" spans="1:20">
      <c r="A93" s="8" t="s">
        <v>223</v>
      </c>
      <c r="B93" s="3">
        <f>A4</f>
        <v>7</v>
      </c>
      <c r="C93" s="82" t="s">
        <v>178</v>
      </c>
      <c r="D93" s="83" t="s">
        <v>3</v>
      </c>
      <c r="E93" s="167" t="s">
        <v>269</v>
      </c>
      <c r="F93" s="84" t="str">
        <f>E93</f>
        <v>650</v>
      </c>
      <c r="G93" s="165">
        <v>230</v>
      </c>
      <c r="H93" s="85" t="s">
        <v>4</v>
      </c>
      <c r="I93" s="86">
        <v>16.399999999999999</v>
      </c>
      <c r="J93" s="87">
        <v>5</v>
      </c>
      <c r="K93" s="87">
        <f t="shared" si="8"/>
        <v>5</v>
      </c>
      <c r="L93" s="128" t="s">
        <v>257</v>
      </c>
      <c r="M93" s="89" t="s">
        <v>123</v>
      </c>
      <c r="N93" s="89" t="s">
        <v>124</v>
      </c>
      <c r="O93" s="89">
        <f>ROUND(M93*I93*I93,-2)</f>
        <v>52400</v>
      </c>
      <c r="P93" s="135">
        <f t="shared" si="9"/>
        <v>7</v>
      </c>
      <c r="Q93" s="133">
        <f>ROUND(O93/(P93*P93),-1)</f>
        <v>1070</v>
      </c>
      <c r="R93" s="89">
        <f t="shared" si="14"/>
        <v>1</v>
      </c>
      <c r="S93" s="89"/>
      <c r="T93" s="89">
        <f>ROUND(O93/F93,0)</f>
        <v>81</v>
      </c>
    </row>
    <row r="94" spans="1:20">
      <c r="A94" s="9"/>
      <c r="B94" s="3">
        <f>A4</f>
        <v>7</v>
      </c>
      <c r="C94" s="82"/>
      <c r="D94" s="83"/>
      <c r="E94" s="167"/>
      <c r="F94" s="84" t="str">
        <f>E93</f>
        <v>650</v>
      </c>
      <c r="G94" s="166"/>
      <c r="H94" s="85" t="s">
        <v>9</v>
      </c>
      <c r="I94" s="86">
        <v>16.399999999999999</v>
      </c>
      <c r="J94" s="87">
        <v>5</v>
      </c>
      <c r="K94" s="87">
        <f t="shared" si="8"/>
        <v>5</v>
      </c>
      <c r="L94" s="130">
        <v>59</v>
      </c>
      <c r="M94" s="88" t="s">
        <v>159</v>
      </c>
      <c r="N94" s="89" t="s">
        <v>160</v>
      </c>
      <c r="O94" s="89">
        <f>ROUND(M94*I94*I94,-2)</f>
        <v>7500</v>
      </c>
      <c r="P94" s="135">
        <f t="shared" si="9"/>
        <v>7</v>
      </c>
      <c r="Q94" s="133">
        <f>ROUND(O94/(P94*P94),0)</f>
        <v>153</v>
      </c>
      <c r="R94" s="89">
        <f t="shared" si="14"/>
        <v>7.9</v>
      </c>
      <c r="S94" s="90"/>
      <c r="T94" s="89">
        <f>ROUND(O94/F94,0)</f>
        <v>12</v>
      </c>
    </row>
    <row r="95" spans="1:20">
      <c r="A95" s="9"/>
      <c r="B95" s="3">
        <f>A4</f>
        <v>7</v>
      </c>
      <c r="C95" s="24" t="s">
        <v>179</v>
      </c>
      <c r="D95" s="49" t="s">
        <v>3</v>
      </c>
      <c r="E95" s="157" t="s">
        <v>272</v>
      </c>
      <c r="F95" s="26" t="str">
        <f>E95</f>
        <v>1000</v>
      </c>
      <c r="G95" s="157">
        <v>230</v>
      </c>
      <c r="H95" s="32" t="s">
        <v>4</v>
      </c>
      <c r="I95" s="28" t="s">
        <v>5</v>
      </c>
      <c r="J95" s="29">
        <f>I95:I196*0.3048</f>
        <v>6.0960000000000001</v>
      </c>
      <c r="K95" s="29">
        <f t="shared" si="8"/>
        <v>6</v>
      </c>
      <c r="L95" s="128">
        <v>7.5</v>
      </c>
      <c r="M95" s="28" t="s">
        <v>180</v>
      </c>
      <c r="N95" s="28" t="s">
        <v>181</v>
      </c>
      <c r="O95" s="30">
        <f>ROUND(M95*I95*I95,-2)</f>
        <v>128400</v>
      </c>
      <c r="P95" s="135">
        <f t="shared" si="9"/>
        <v>7</v>
      </c>
      <c r="Q95" s="133">
        <f>ROUND(O95/(P95*P95),-1)</f>
        <v>2620</v>
      </c>
      <c r="R95" s="30">
        <f t="shared" ref="R95:R98" si="15">ROUND(P95*2*TAN(3.14*L95/360),1)</f>
        <v>0.9</v>
      </c>
      <c r="S95" s="28"/>
      <c r="T95" s="30">
        <f>ROUND(O95/F95,0)</f>
        <v>128</v>
      </c>
    </row>
    <row r="96" spans="1:20">
      <c r="A96" s="9"/>
      <c r="B96" s="3">
        <f>A4</f>
        <v>7</v>
      </c>
      <c r="C96" s="24"/>
      <c r="D96" s="49"/>
      <c r="E96" s="157"/>
      <c r="F96" s="26" t="str">
        <f>E95</f>
        <v>1000</v>
      </c>
      <c r="G96" s="157"/>
      <c r="H96" s="32" t="s">
        <v>9</v>
      </c>
      <c r="I96" s="28" t="s">
        <v>5</v>
      </c>
      <c r="J96" s="29">
        <f>I96:I197*0.3048</f>
        <v>6.0960000000000001</v>
      </c>
      <c r="K96" s="29">
        <f t="shared" si="8"/>
        <v>6</v>
      </c>
      <c r="L96" s="128" t="s">
        <v>246</v>
      </c>
      <c r="M96" s="28" t="s">
        <v>155</v>
      </c>
      <c r="N96" s="28" t="s">
        <v>156</v>
      </c>
      <c r="O96" s="30">
        <f>ROUND(M96*I96*I96,-2)</f>
        <v>12000</v>
      </c>
      <c r="P96" s="135">
        <f t="shared" si="9"/>
        <v>7</v>
      </c>
      <c r="Q96" s="133">
        <f>ROUND(O96/(P96*P96),0)</f>
        <v>245</v>
      </c>
      <c r="R96" s="30">
        <f t="shared" si="15"/>
        <v>8.4</v>
      </c>
      <c r="S96" s="28"/>
      <c r="T96" s="30">
        <f>ROUND(O96/F96,0)</f>
        <v>12</v>
      </c>
    </row>
    <row r="97" spans="1:20">
      <c r="A97" s="9"/>
      <c r="B97" s="3">
        <f>A4</f>
        <v>7</v>
      </c>
      <c r="C97" s="82" t="s">
        <v>179</v>
      </c>
      <c r="D97" s="91" t="s">
        <v>3</v>
      </c>
      <c r="E97" s="167" t="s">
        <v>273</v>
      </c>
      <c r="F97" s="84" t="str">
        <f>E97</f>
        <v>2000</v>
      </c>
      <c r="G97" s="167">
        <v>230</v>
      </c>
      <c r="H97" s="92" t="s">
        <v>4</v>
      </c>
      <c r="I97" s="88" t="s">
        <v>5</v>
      </c>
      <c r="J97" s="87">
        <f>I97:I198*0.3048</f>
        <v>6.0960000000000001</v>
      </c>
      <c r="K97" s="87">
        <f t="shared" si="8"/>
        <v>6</v>
      </c>
      <c r="L97" s="128">
        <v>9</v>
      </c>
      <c r="M97" s="88" t="s">
        <v>182</v>
      </c>
      <c r="N97" s="88" t="s">
        <v>183</v>
      </c>
      <c r="O97" s="89">
        <f>I97*I97*M97</f>
        <v>375200</v>
      </c>
      <c r="P97" s="135">
        <f t="shared" si="9"/>
        <v>7</v>
      </c>
      <c r="Q97" s="133">
        <f>ROUND(O97/(P97*P97),-2)</f>
        <v>7700</v>
      </c>
      <c r="R97" s="89">
        <f t="shared" si="15"/>
        <v>1.1000000000000001</v>
      </c>
      <c r="S97" s="88"/>
      <c r="T97" s="89">
        <f>ROUND(O97/F97,0)</f>
        <v>188</v>
      </c>
    </row>
    <row r="98" spans="1:20">
      <c r="A98" s="9"/>
      <c r="B98" s="3">
        <f>A4</f>
        <v>7</v>
      </c>
      <c r="C98" s="82"/>
      <c r="D98" s="91"/>
      <c r="E98" s="167"/>
      <c r="F98" s="84" t="str">
        <f>E97</f>
        <v>2000</v>
      </c>
      <c r="G98" s="167"/>
      <c r="H98" s="85" t="s">
        <v>9</v>
      </c>
      <c r="I98" s="88" t="s">
        <v>5</v>
      </c>
      <c r="J98" s="87">
        <f>I98*0.3048</f>
        <v>6.0960000000000001</v>
      </c>
      <c r="K98" s="87">
        <f t="shared" si="8"/>
        <v>6</v>
      </c>
      <c r="L98" s="130">
        <v>67</v>
      </c>
      <c r="M98" s="89" t="s">
        <v>184</v>
      </c>
      <c r="N98" s="89" t="s">
        <v>185</v>
      </c>
      <c r="O98" s="89">
        <f>I98*I98*M98</f>
        <v>36800</v>
      </c>
      <c r="P98" s="135">
        <f t="shared" si="9"/>
        <v>7</v>
      </c>
      <c r="Q98" s="133">
        <f>ROUND(O98/(P98*P98),0)</f>
        <v>751</v>
      </c>
      <c r="R98" s="89">
        <f t="shared" si="15"/>
        <v>9.3000000000000007</v>
      </c>
      <c r="S98" s="88"/>
      <c r="T98" s="89">
        <f>ROUND(O98/F98,0)</f>
        <v>18</v>
      </c>
    </row>
    <row r="99" spans="1:20">
      <c r="A99" s="9"/>
      <c r="B99" s="3">
        <f>A4</f>
        <v>7</v>
      </c>
      <c r="C99" s="24" t="s">
        <v>179</v>
      </c>
      <c r="D99" s="93" t="s">
        <v>3</v>
      </c>
      <c r="E99" s="157" t="s">
        <v>274</v>
      </c>
      <c r="F99" s="26" t="str">
        <f>E99</f>
        <v>5000</v>
      </c>
      <c r="G99" s="157">
        <v>230</v>
      </c>
      <c r="H99" s="31" t="s">
        <v>4</v>
      </c>
      <c r="I99" s="30" t="s">
        <v>155</v>
      </c>
      <c r="J99" s="29">
        <f>I99:I200*0.3048</f>
        <v>9.1440000000000001</v>
      </c>
      <c r="K99" s="29">
        <f t="shared" si="8"/>
        <v>9.1</v>
      </c>
      <c r="L99" s="130">
        <v>5.5</v>
      </c>
      <c r="M99" s="30" t="s">
        <v>186</v>
      </c>
      <c r="N99" s="30" t="s">
        <v>187</v>
      </c>
      <c r="O99" s="30">
        <f>I99*I99*M99</f>
        <v>732600</v>
      </c>
      <c r="P99" s="135">
        <f t="shared" si="9"/>
        <v>7</v>
      </c>
      <c r="Q99" s="133">
        <f>ROUND(O99/(P99*P99),0)</f>
        <v>14951</v>
      </c>
      <c r="R99" s="30">
        <f t="shared" ref="R99:R102" si="16">ROUND(P99*2*TAN(3.14*L99/360),1)</f>
        <v>0.7</v>
      </c>
      <c r="S99" s="30"/>
      <c r="T99" s="30">
        <f>ROUND(O99/F99,0)</f>
        <v>147</v>
      </c>
    </row>
    <row r="100" spans="1:20">
      <c r="A100" s="9"/>
      <c r="B100" s="3">
        <f>A4</f>
        <v>7</v>
      </c>
      <c r="C100" s="24"/>
      <c r="D100" s="93"/>
      <c r="E100" s="157"/>
      <c r="F100" s="26" t="str">
        <f>E99</f>
        <v>5000</v>
      </c>
      <c r="G100" s="157"/>
      <c r="H100" s="32" t="s">
        <v>9</v>
      </c>
      <c r="I100" s="28" t="s">
        <v>155</v>
      </c>
      <c r="J100" s="29">
        <f>I100:I201*0.3048</f>
        <v>9.1440000000000001</v>
      </c>
      <c r="K100" s="29">
        <f t="shared" si="8"/>
        <v>9.1</v>
      </c>
      <c r="L100" s="128">
        <v>67</v>
      </c>
      <c r="M100" s="28" t="s">
        <v>188</v>
      </c>
      <c r="N100" s="28" t="s">
        <v>189</v>
      </c>
      <c r="O100" s="30">
        <f>I100*I100*M100</f>
        <v>99900</v>
      </c>
      <c r="P100" s="135">
        <f t="shared" si="9"/>
        <v>7</v>
      </c>
      <c r="Q100" s="133">
        <f>ROUND(O100/(P100*P100),0)</f>
        <v>2039</v>
      </c>
      <c r="R100" s="30">
        <f t="shared" si="16"/>
        <v>9.3000000000000007</v>
      </c>
      <c r="S100" s="28"/>
      <c r="T100" s="30">
        <f>ROUND(O100/F100,0)</f>
        <v>20</v>
      </c>
    </row>
    <row r="101" spans="1:20">
      <c r="A101" s="9"/>
      <c r="B101" s="3">
        <f>A4</f>
        <v>7</v>
      </c>
      <c r="C101" s="82" t="s">
        <v>190</v>
      </c>
      <c r="D101" s="83" t="s">
        <v>3</v>
      </c>
      <c r="E101" s="167" t="s">
        <v>275</v>
      </c>
      <c r="F101" s="84" t="str">
        <f>E101</f>
        <v>12000</v>
      </c>
      <c r="G101" s="167">
        <v>230</v>
      </c>
      <c r="H101" s="85" t="s">
        <v>4</v>
      </c>
      <c r="I101" s="88" t="s">
        <v>5</v>
      </c>
      <c r="J101" s="87">
        <f>I101:I202*0.3048</f>
        <v>6.0960000000000001</v>
      </c>
      <c r="K101" s="87">
        <f t="shared" si="8"/>
        <v>6</v>
      </c>
      <c r="L101" s="128" t="s">
        <v>258</v>
      </c>
      <c r="M101" s="89" t="s">
        <v>191</v>
      </c>
      <c r="N101" s="89" t="s">
        <v>192</v>
      </c>
      <c r="O101" s="89">
        <f>I101*I101*M101</f>
        <v>1070000</v>
      </c>
      <c r="P101" s="135">
        <f t="shared" si="9"/>
        <v>7</v>
      </c>
      <c r="Q101" s="133">
        <f>ROUND(O101/(P101*P101),0)</f>
        <v>21837</v>
      </c>
      <c r="R101" s="89">
        <f t="shared" si="16"/>
        <v>1.2</v>
      </c>
      <c r="S101" s="89"/>
      <c r="T101" s="89">
        <f>ROUND(O101/F101,0)</f>
        <v>89</v>
      </c>
    </row>
    <row r="102" spans="1:20">
      <c r="A102" s="9"/>
      <c r="B102" s="3">
        <f>A4</f>
        <v>7</v>
      </c>
      <c r="C102" s="82"/>
      <c r="D102" s="83"/>
      <c r="E102" s="167"/>
      <c r="F102" s="84" t="str">
        <f>E101</f>
        <v>12000</v>
      </c>
      <c r="G102" s="167"/>
      <c r="H102" s="85" t="s">
        <v>9</v>
      </c>
      <c r="I102" s="88" t="s">
        <v>5</v>
      </c>
      <c r="J102" s="87">
        <f>I102:I203*0.3048</f>
        <v>6.0960000000000001</v>
      </c>
      <c r="K102" s="87">
        <f t="shared" si="8"/>
        <v>6</v>
      </c>
      <c r="L102" s="130" t="s">
        <v>236</v>
      </c>
      <c r="M102" s="89" t="s">
        <v>193</v>
      </c>
      <c r="N102" s="89" t="s">
        <v>194</v>
      </c>
      <c r="O102" s="89">
        <f>I102*I102*M102</f>
        <v>170000</v>
      </c>
      <c r="P102" s="135">
        <f t="shared" si="9"/>
        <v>7</v>
      </c>
      <c r="Q102" s="133">
        <f>ROUND(O102/(P102*P102),0)</f>
        <v>3469</v>
      </c>
      <c r="R102" s="89">
        <f t="shared" si="16"/>
        <v>6.5</v>
      </c>
      <c r="S102" s="89"/>
      <c r="T102" s="89">
        <f>ROUND(O102/F102,0)</f>
        <v>14</v>
      </c>
    </row>
    <row r="103" spans="1:20">
      <c r="A103" s="9"/>
      <c r="B103" s="3">
        <f>A4</f>
        <v>7</v>
      </c>
      <c r="C103" s="24" t="s">
        <v>190</v>
      </c>
      <c r="D103" s="49" t="s">
        <v>3</v>
      </c>
      <c r="E103" s="157" t="s">
        <v>276</v>
      </c>
      <c r="F103" s="26" t="str">
        <f>E103</f>
        <v>24000</v>
      </c>
      <c r="G103" s="157">
        <v>230</v>
      </c>
      <c r="H103" s="32" t="s">
        <v>4</v>
      </c>
      <c r="I103" s="28" t="s">
        <v>126</v>
      </c>
      <c r="J103" s="29">
        <f>I103:I204*0.3048</f>
        <v>7.62</v>
      </c>
      <c r="K103" s="29">
        <f t="shared" ref="K103:K108" si="17">ROUNDDOWN(J103,1)</f>
        <v>7.6</v>
      </c>
      <c r="L103" s="128" t="s">
        <v>228</v>
      </c>
      <c r="M103" s="28" t="s">
        <v>169</v>
      </c>
      <c r="N103" s="28" t="s">
        <v>195</v>
      </c>
      <c r="O103" s="30">
        <f>I103*I103*M103</f>
        <v>2490000</v>
      </c>
      <c r="P103" s="135">
        <f t="shared" ref="P103:P108" si="18">B103</f>
        <v>7</v>
      </c>
      <c r="Q103" s="133">
        <f>ROUND(O103/(P103*P103),0)</f>
        <v>50816</v>
      </c>
      <c r="R103" s="30">
        <f t="shared" ref="R103:R106" si="19">ROUND(P103*2*TAN(3.14*L103/360),1)</f>
        <v>1.6</v>
      </c>
      <c r="S103" s="28"/>
      <c r="T103" s="30">
        <f>ROUND(O103/F103,0)</f>
        <v>104</v>
      </c>
    </row>
    <row r="104" spans="1:20">
      <c r="A104" s="9"/>
      <c r="B104" s="3">
        <f>A4</f>
        <v>7</v>
      </c>
      <c r="C104" s="24"/>
      <c r="D104" s="49"/>
      <c r="E104" s="157"/>
      <c r="F104" s="26" t="str">
        <f>E103</f>
        <v>24000</v>
      </c>
      <c r="G104" s="157"/>
      <c r="H104" s="32" t="s">
        <v>9</v>
      </c>
      <c r="I104" s="28" t="s">
        <v>126</v>
      </c>
      <c r="J104" s="29">
        <f>I104:I205*0.3048</f>
        <v>7.62</v>
      </c>
      <c r="K104" s="29">
        <f t="shared" si="17"/>
        <v>7.6</v>
      </c>
      <c r="L104" s="128" t="s">
        <v>259</v>
      </c>
      <c r="M104" s="28" t="s">
        <v>196</v>
      </c>
      <c r="N104" s="28" t="s">
        <v>197</v>
      </c>
      <c r="O104" s="30">
        <f>I104*I104*M104</f>
        <v>421250</v>
      </c>
      <c r="P104" s="135">
        <f t="shared" si="18"/>
        <v>7</v>
      </c>
      <c r="Q104" s="133">
        <f>ROUND(O104/(P104*P104),0)</f>
        <v>8597</v>
      </c>
      <c r="R104" s="30">
        <f t="shared" si="19"/>
        <v>6.7</v>
      </c>
      <c r="S104" s="28"/>
      <c r="T104" s="30">
        <f>ROUND(O104/F104,0)</f>
        <v>18</v>
      </c>
    </row>
    <row r="105" spans="1:20">
      <c r="A105" s="9"/>
      <c r="B105" s="3">
        <f>A4</f>
        <v>7</v>
      </c>
      <c r="C105" s="82" t="s">
        <v>198</v>
      </c>
      <c r="D105" s="83" t="s">
        <v>3</v>
      </c>
      <c r="E105" s="167" t="s">
        <v>272</v>
      </c>
      <c r="F105" s="84" t="str">
        <f>E105</f>
        <v>1000</v>
      </c>
      <c r="G105" s="167">
        <v>230</v>
      </c>
      <c r="H105" s="85" t="s">
        <v>4</v>
      </c>
      <c r="I105" s="88" t="s">
        <v>5</v>
      </c>
      <c r="J105" s="87">
        <f>I105:I206*0.3048</f>
        <v>6.0960000000000001</v>
      </c>
      <c r="K105" s="87">
        <f t="shared" si="17"/>
        <v>6</v>
      </c>
      <c r="L105" s="130">
        <v>7.5</v>
      </c>
      <c r="M105" s="89" t="s">
        <v>180</v>
      </c>
      <c r="N105" s="89" t="s">
        <v>181</v>
      </c>
      <c r="O105" s="89">
        <f>I105*I105*M105</f>
        <v>128400</v>
      </c>
      <c r="P105" s="135">
        <f t="shared" si="18"/>
        <v>7</v>
      </c>
      <c r="Q105" s="133">
        <f>ROUND(O105/(P105*P105),0)</f>
        <v>2620</v>
      </c>
      <c r="R105" s="89">
        <f t="shared" si="19"/>
        <v>0.9</v>
      </c>
      <c r="S105" s="89"/>
      <c r="T105" s="89">
        <f>ROUND(O105/F105,0)</f>
        <v>128</v>
      </c>
    </row>
    <row r="106" spans="1:20" ht="15.75" thickBot="1">
      <c r="A106" s="22"/>
      <c r="B106" s="3">
        <f>A4</f>
        <v>7</v>
      </c>
      <c r="C106" s="82"/>
      <c r="D106" s="83"/>
      <c r="E106" s="167"/>
      <c r="F106" s="84" t="str">
        <f>E105</f>
        <v>1000</v>
      </c>
      <c r="G106" s="167"/>
      <c r="H106" s="94" t="s">
        <v>9</v>
      </c>
      <c r="I106" s="84" t="s">
        <v>5</v>
      </c>
      <c r="J106" s="87">
        <f>I106:I207*0.3048</f>
        <v>6.0960000000000001</v>
      </c>
      <c r="K106" s="87">
        <f t="shared" si="17"/>
        <v>6</v>
      </c>
      <c r="L106" s="129" t="s">
        <v>246</v>
      </c>
      <c r="M106" s="84" t="s">
        <v>155</v>
      </c>
      <c r="N106" s="84" t="s">
        <v>156</v>
      </c>
      <c r="O106" s="89">
        <f>I106*I106*M106</f>
        <v>12000</v>
      </c>
      <c r="P106" s="135">
        <f t="shared" si="18"/>
        <v>7</v>
      </c>
      <c r="Q106" s="133">
        <f>ROUND(O106/(P106*P106),0)</f>
        <v>245</v>
      </c>
      <c r="R106" s="89">
        <f t="shared" si="19"/>
        <v>8.4</v>
      </c>
      <c r="S106" s="84"/>
      <c r="T106" s="89">
        <f>ROUND(O106/F106,0)</f>
        <v>12</v>
      </c>
    </row>
    <row r="107" spans="1:20">
      <c r="A107" s="6" t="s">
        <v>224</v>
      </c>
      <c r="B107" s="3">
        <f>A4</f>
        <v>7</v>
      </c>
      <c r="C107" s="24" t="s">
        <v>199</v>
      </c>
      <c r="D107" s="25" t="s">
        <v>200</v>
      </c>
      <c r="E107" s="157" t="s">
        <v>272</v>
      </c>
      <c r="F107" s="26" t="str">
        <f>E107</f>
        <v>1000</v>
      </c>
      <c r="G107" s="162" t="s">
        <v>283</v>
      </c>
      <c r="H107" s="27" t="s">
        <v>201</v>
      </c>
      <c r="I107" s="26" t="s">
        <v>28</v>
      </c>
      <c r="J107" s="29">
        <f>I107:I208*0.3048</f>
        <v>3.048</v>
      </c>
      <c r="K107" s="29">
        <f t="shared" si="17"/>
        <v>3</v>
      </c>
      <c r="L107" s="129"/>
      <c r="M107" s="26" t="s">
        <v>202</v>
      </c>
      <c r="N107" s="26" t="s">
        <v>203</v>
      </c>
      <c r="O107" s="30">
        <f>I107*I107*M107</f>
        <v>278700</v>
      </c>
      <c r="P107" s="135">
        <f t="shared" si="18"/>
        <v>7</v>
      </c>
      <c r="Q107" s="133">
        <f>ROUND(O107/(P107*P107),-2)</f>
        <v>5700</v>
      </c>
      <c r="R107" s="26"/>
      <c r="S107" s="26"/>
      <c r="T107" s="30">
        <f>ROUND(O107/F107,0)</f>
        <v>279</v>
      </c>
    </row>
    <row r="108" spans="1:20" ht="15.75" thickBot="1">
      <c r="A108" s="7"/>
      <c r="B108" s="3">
        <f>A4</f>
        <v>7</v>
      </c>
      <c r="C108" s="24"/>
      <c r="D108" s="25"/>
      <c r="E108" s="157"/>
      <c r="F108" s="26" t="str">
        <f>E107</f>
        <v>1000</v>
      </c>
      <c r="G108" s="162"/>
      <c r="H108" s="27" t="s">
        <v>204</v>
      </c>
      <c r="I108" s="28" t="s">
        <v>28</v>
      </c>
      <c r="J108" s="29">
        <f>I108:I209*0.3048</f>
        <v>3.048</v>
      </c>
      <c r="K108" s="29">
        <f t="shared" si="17"/>
        <v>3</v>
      </c>
      <c r="L108" s="129"/>
      <c r="M108" s="26" t="s">
        <v>205</v>
      </c>
      <c r="N108" s="28">
        <v>23000</v>
      </c>
      <c r="O108" s="30">
        <f>I108*I108*M108</f>
        <v>204400</v>
      </c>
      <c r="P108" s="135">
        <f t="shared" si="18"/>
        <v>7</v>
      </c>
      <c r="Q108" s="133">
        <f>ROUND(O108/(P108*P108),-2)</f>
        <v>4200</v>
      </c>
      <c r="R108" s="28"/>
      <c r="S108" s="26"/>
      <c r="T108" s="30">
        <f>ROUND(O108/F108,0)</f>
        <v>204</v>
      </c>
    </row>
    <row r="109" spans="1:20">
      <c r="P109" s="1"/>
    </row>
    <row r="110" spans="1:20">
      <c r="A110" s="2"/>
      <c r="B110" s="2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</row>
  </sheetData>
  <mergeCells count="172">
    <mergeCell ref="A7:A44"/>
    <mergeCell ref="A45:A64"/>
    <mergeCell ref="A65:A84"/>
    <mergeCell ref="A85:A88"/>
    <mergeCell ref="A89:A92"/>
    <mergeCell ref="A107:A108"/>
    <mergeCell ref="A93:A106"/>
    <mergeCell ref="A3:C3"/>
    <mergeCell ref="C99:C100"/>
    <mergeCell ref="D99:D100"/>
    <mergeCell ref="E99:E100"/>
    <mergeCell ref="G99:G100"/>
    <mergeCell ref="C101:C102"/>
    <mergeCell ref="D101:D102"/>
    <mergeCell ref="E101:E102"/>
    <mergeCell ref="G101:G102"/>
    <mergeCell ref="C103:C104"/>
    <mergeCell ref="D103:D104"/>
    <mergeCell ref="E103:E104"/>
    <mergeCell ref="G103:G104"/>
    <mergeCell ref="C105:C106"/>
    <mergeCell ref="D105:D106"/>
    <mergeCell ref="E105:E106"/>
    <mergeCell ref="G105:G106"/>
    <mergeCell ref="C107:C108"/>
    <mergeCell ref="D107:D108"/>
    <mergeCell ref="E107:E108"/>
    <mergeCell ref="G107:G108"/>
    <mergeCell ref="E93:E94"/>
    <mergeCell ref="G93:G94"/>
    <mergeCell ref="C95:C96"/>
    <mergeCell ref="D95:D96"/>
    <mergeCell ref="E95:E96"/>
    <mergeCell ref="G95:G96"/>
    <mergeCell ref="C97:C98"/>
    <mergeCell ref="D97:D98"/>
    <mergeCell ref="E97:E98"/>
    <mergeCell ref="G97:G98"/>
    <mergeCell ref="C83:C84"/>
    <mergeCell ref="D83:D84"/>
    <mergeCell ref="E83:E84"/>
    <mergeCell ref="C85:C86"/>
    <mergeCell ref="D85:D86"/>
    <mergeCell ref="E85:E86"/>
    <mergeCell ref="G85:G86"/>
    <mergeCell ref="C87:C88"/>
    <mergeCell ref="D87:D88"/>
    <mergeCell ref="E87:E88"/>
    <mergeCell ref="G87:G88"/>
    <mergeCell ref="C89:C90"/>
    <mergeCell ref="D89:D90"/>
    <mergeCell ref="E89:E90"/>
    <mergeCell ref="G89:G90"/>
    <mergeCell ref="C91:C92"/>
    <mergeCell ref="D91:D92"/>
    <mergeCell ref="E91:E92"/>
    <mergeCell ref="G91:G92"/>
    <mergeCell ref="C93:C94"/>
    <mergeCell ref="D93:D94"/>
    <mergeCell ref="C77:C78"/>
    <mergeCell ref="D77:D78"/>
    <mergeCell ref="E77:E78"/>
    <mergeCell ref="C79:C80"/>
    <mergeCell ref="D79:D80"/>
    <mergeCell ref="E79:E80"/>
    <mergeCell ref="C81:C82"/>
    <mergeCell ref="D81:D82"/>
    <mergeCell ref="E81:E82"/>
    <mergeCell ref="G65:G66"/>
    <mergeCell ref="G67:G68"/>
    <mergeCell ref="C69:C72"/>
    <mergeCell ref="D69:D72"/>
    <mergeCell ref="E69:E72"/>
    <mergeCell ref="G69:G70"/>
    <mergeCell ref="G71:G72"/>
    <mergeCell ref="C73:C76"/>
    <mergeCell ref="D73:D76"/>
    <mergeCell ref="E73:E76"/>
    <mergeCell ref="G73:G74"/>
    <mergeCell ref="G75:G76"/>
    <mergeCell ref="C55:C56"/>
    <mergeCell ref="D55:D56"/>
    <mergeCell ref="E55:E56"/>
    <mergeCell ref="G55:G56"/>
    <mergeCell ref="C57:C58"/>
    <mergeCell ref="D57:D58"/>
    <mergeCell ref="E57:E58"/>
    <mergeCell ref="G57:G58"/>
    <mergeCell ref="C59:C60"/>
    <mergeCell ref="D59:D60"/>
    <mergeCell ref="E59:E60"/>
    <mergeCell ref="G59:G60"/>
    <mergeCell ref="C61:C62"/>
    <mergeCell ref="D61:D62"/>
    <mergeCell ref="E61:E62"/>
    <mergeCell ref="G61:G62"/>
    <mergeCell ref="C63:C64"/>
    <mergeCell ref="D63:D64"/>
    <mergeCell ref="E63:E64"/>
    <mergeCell ref="G63:G64"/>
    <mergeCell ref="C65:C68"/>
    <mergeCell ref="D65:D68"/>
    <mergeCell ref="E65:E68"/>
    <mergeCell ref="C49:C50"/>
    <mergeCell ref="D49:D50"/>
    <mergeCell ref="E49:E50"/>
    <mergeCell ref="G49:G50"/>
    <mergeCell ref="C51:C52"/>
    <mergeCell ref="D51:D52"/>
    <mergeCell ref="E51:E52"/>
    <mergeCell ref="G51:G52"/>
    <mergeCell ref="C53:C54"/>
    <mergeCell ref="D53:D54"/>
    <mergeCell ref="E53:E54"/>
    <mergeCell ref="G53:G54"/>
    <mergeCell ref="E41:E44"/>
    <mergeCell ref="G41:G42"/>
    <mergeCell ref="G43:G44"/>
    <mergeCell ref="C45:C46"/>
    <mergeCell ref="D45:D46"/>
    <mergeCell ref="E45:E46"/>
    <mergeCell ref="G45:G46"/>
    <mergeCell ref="C47:C48"/>
    <mergeCell ref="D47:D48"/>
    <mergeCell ref="E47:E48"/>
    <mergeCell ref="G47:G48"/>
    <mergeCell ref="G23:G24"/>
    <mergeCell ref="G25:G26"/>
    <mergeCell ref="C27:C30"/>
    <mergeCell ref="D27:D30"/>
    <mergeCell ref="E27:E30"/>
    <mergeCell ref="G27:G28"/>
    <mergeCell ref="G29:G30"/>
    <mergeCell ref="C31:C34"/>
    <mergeCell ref="D31:D34"/>
    <mergeCell ref="E31:E34"/>
    <mergeCell ref="G31:G32"/>
    <mergeCell ref="G33:G34"/>
    <mergeCell ref="C35:C36"/>
    <mergeCell ref="D35:D36"/>
    <mergeCell ref="E35:E36"/>
    <mergeCell ref="G35:G36"/>
    <mergeCell ref="C37:C40"/>
    <mergeCell ref="D37:D40"/>
    <mergeCell ref="E37:E40"/>
    <mergeCell ref="G37:G38"/>
    <mergeCell ref="G39:G40"/>
    <mergeCell ref="C41:C44"/>
    <mergeCell ref="D41:D44"/>
    <mergeCell ref="C7:C10"/>
    <mergeCell ref="D7:D10"/>
    <mergeCell ref="E7:E10"/>
    <mergeCell ref="G7:G8"/>
    <mergeCell ref="G9:G10"/>
    <mergeCell ref="C11:C14"/>
    <mergeCell ref="D11:D14"/>
    <mergeCell ref="E11:E14"/>
    <mergeCell ref="G11:G12"/>
    <mergeCell ref="G13:G14"/>
    <mergeCell ref="C15:C18"/>
    <mergeCell ref="D15:D18"/>
    <mergeCell ref="E15:E18"/>
    <mergeCell ref="G15:G16"/>
    <mergeCell ref="G17:G18"/>
    <mergeCell ref="C19:C22"/>
    <mergeCell ref="D19:D22"/>
    <mergeCell ref="E19:E22"/>
    <mergeCell ref="G19:G20"/>
    <mergeCell ref="G21:G22"/>
    <mergeCell ref="C23:C26"/>
    <mergeCell ref="D23:D26"/>
    <mergeCell ref="E23:E2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Ditr</cp:lastModifiedBy>
  <dcterms:created xsi:type="dcterms:W3CDTF">2018-01-18T20:24:48Z</dcterms:created>
  <dcterms:modified xsi:type="dcterms:W3CDTF">2018-01-19T15:04:37Z</dcterms:modified>
</cp:coreProperties>
</file>